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vebnihuteu-my.sharepoint.com/personal/dohnal_stavebni-hut_eu/Documents/ČOV Vyskoké Veselí/ČOV Vysoké Veselí - k předání/"/>
    </mc:Choice>
  </mc:AlternateContent>
  <xr:revisionPtr revIDLastSave="3" documentId="8_{A73A4204-6286-4DA1-A80F-8494CE13909C}" xr6:coauthVersionLast="47" xr6:coauthVersionMax="47" xr10:uidLastSave="{FA5C0657-A562-4997-9C7E-BAB0BF893B08}"/>
  <bookViews>
    <workbookView xWindow="-120" yWindow="-120" windowWidth="29040" windowHeight="15720" activeTab="1" xr2:uid="{00000000-000D-0000-FFFF-FFFF00000000}"/>
  </bookViews>
  <sheets>
    <sheet name="Rekapitulace" sheetId="5" r:id="rId1"/>
    <sheet name="PS_01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1" i="4" l="1"/>
  <c r="R111" i="4"/>
  <c r="P111" i="4"/>
  <c r="J111" i="4"/>
  <c r="T110" i="4"/>
  <c r="R110" i="4"/>
  <c r="P110" i="4"/>
  <c r="J110" i="4"/>
  <c r="T109" i="4" l="1"/>
  <c r="R109" i="4"/>
  <c r="P109" i="4"/>
  <c r="J109" i="4"/>
  <c r="T108" i="4"/>
  <c r="R108" i="4"/>
  <c r="P108" i="4"/>
  <c r="J108" i="4"/>
  <c r="T107" i="4"/>
  <c r="R107" i="4"/>
  <c r="P107" i="4"/>
  <c r="J107" i="4"/>
  <c r="T106" i="4"/>
  <c r="R106" i="4"/>
  <c r="P106" i="4"/>
  <c r="J106" i="4"/>
  <c r="T105" i="4"/>
  <c r="R105" i="4"/>
  <c r="P105" i="4"/>
  <c r="J105" i="4"/>
  <c r="T104" i="4"/>
  <c r="R104" i="4"/>
  <c r="P104" i="4"/>
  <c r="J104" i="4"/>
  <c r="T103" i="4"/>
  <c r="R103" i="4"/>
  <c r="P103" i="4"/>
  <c r="J103" i="4"/>
  <c r="T102" i="4" l="1"/>
  <c r="R102" i="4"/>
  <c r="P102" i="4"/>
  <c r="J102" i="4"/>
  <c r="T101" i="4"/>
  <c r="R101" i="4"/>
  <c r="P101" i="4"/>
  <c r="J101" i="4"/>
  <c r="T100" i="4"/>
  <c r="R100" i="4"/>
  <c r="P100" i="4"/>
  <c r="J100" i="4"/>
  <c r="T99" i="4"/>
  <c r="R99" i="4"/>
  <c r="P99" i="4"/>
  <c r="J99" i="4"/>
  <c r="T98" i="4"/>
  <c r="R98" i="4"/>
  <c r="P98" i="4"/>
  <c r="J98" i="4"/>
  <c r="T97" i="4"/>
  <c r="R97" i="4"/>
  <c r="P97" i="4"/>
  <c r="J97" i="4"/>
  <c r="T96" i="4"/>
  <c r="R96" i="4"/>
  <c r="P96" i="4"/>
  <c r="J96" i="4"/>
  <c r="T95" i="4"/>
  <c r="R95" i="4"/>
  <c r="P95" i="4"/>
  <c r="J95" i="4"/>
  <c r="T94" i="4"/>
  <c r="R94" i="4"/>
  <c r="P94" i="4"/>
  <c r="J94" i="4"/>
  <c r="J93" i="4"/>
  <c r="J92" i="4"/>
  <c r="J91" i="4"/>
  <c r="J90" i="4"/>
  <c r="P93" i="4"/>
  <c r="R93" i="4"/>
  <c r="T93" i="4"/>
  <c r="J89" i="4"/>
  <c r="J88" i="4"/>
  <c r="J87" i="4"/>
  <c r="C7" i="5" l="1"/>
  <c r="J83" i="4"/>
  <c r="J84" i="4" l="1"/>
  <c r="J85" i="4"/>
  <c r="J86" i="4"/>
  <c r="J81" i="4" s="1"/>
  <c r="J80" i="4" s="1"/>
  <c r="J52" i="4"/>
  <c r="C6" i="5" l="1"/>
  <c r="C11" i="5" s="1"/>
  <c r="C12" i="5" l="1"/>
  <c r="C13" i="5" s="1"/>
  <c r="J14" i="4"/>
  <c r="E15" i="4"/>
  <c r="F54" i="4" s="1"/>
  <c r="J15" i="4"/>
  <c r="J17" i="4"/>
  <c r="E18" i="4"/>
  <c r="F55" i="4" s="1"/>
  <c r="J18" i="4"/>
  <c r="J20" i="4"/>
  <c r="E21" i="4"/>
  <c r="J54" i="4" s="1"/>
  <c r="J21" i="4"/>
  <c r="J23" i="4"/>
  <c r="E24" i="4"/>
  <c r="J55" i="4" s="1"/>
  <c r="J24" i="4"/>
  <c r="F33" i="4"/>
  <c r="J33" i="4"/>
  <c r="F34" i="4"/>
  <c r="J34" i="4"/>
  <c r="F35" i="4"/>
  <c r="J35" i="4"/>
  <c r="F36" i="4"/>
  <c r="J36" i="4"/>
  <c r="F37" i="4"/>
  <c r="J37" i="4"/>
  <c r="E48" i="4"/>
  <c r="E50" i="4"/>
  <c r="F52" i="4"/>
  <c r="E70" i="4"/>
  <c r="E72" i="4"/>
  <c r="F74" i="4"/>
  <c r="J74" i="4"/>
  <c r="P83" i="4"/>
  <c r="R83" i="4"/>
  <c r="T83" i="4"/>
  <c r="P84" i="4"/>
  <c r="R84" i="4"/>
  <c r="T84" i="4"/>
  <c r="P85" i="4"/>
  <c r="R85" i="4"/>
  <c r="T85" i="4"/>
  <c r="P86" i="4"/>
  <c r="R86" i="4"/>
  <c r="T86" i="4"/>
  <c r="P87" i="4"/>
  <c r="R87" i="4"/>
  <c r="T87" i="4"/>
  <c r="P89" i="4"/>
  <c r="R89" i="4"/>
  <c r="T89" i="4"/>
  <c r="P90" i="4"/>
  <c r="R90" i="4"/>
  <c r="T90" i="4"/>
  <c r="P91" i="4"/>
  <c r="R91" i="4"/>
  <c r="T91" i="4"/>
  <c r="P92" i="4"/>
  <c r="R92" i="4"/>
  <c r="T92" i="4"/>
  <c r="R81" i="4" l="1"/>
  <c r="R80" i="4" s="1"/>
  <c r="P81" i="4"/>
  <c r="P80" i="4" s="1"/>
  <c r="T81" i="4"/>
  <c r="T80" i="4" s="1"/>
  <c r="F77" i="4"/>
  <c r="J76" i="4"/>
  <c r="J77" i="4"/>
  <c r="F76" i="4"/>
  <c r="J30" i="4" l="1"/>
  <c r="J39" i="4" s="1"/>
  <c r="J60" i="4"/>
  <c r="J59" i="4"/>
</calcChain>
</file>

<file path=xl/sharedStrings.xml><?xml version="1.0" encoding="utf-8"?>
<sst xmlns="http://schemas.openxmlformats.org/spreadsheetml/2006/main" count="291" uniqueCount="121">
  <si>
    <t>KRYCÍ LIST SOUPISU PRACÍ</t>
  </si>
  <si>
    <t>Stavba:</t>
  </si>
  <si>
    <t>Objekt: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</si>
  <si>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</si>
  <si>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</si>
  <si>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</si>
  <si>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</si>
  <si>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</si>
  <si>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</si>
  <si>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</si>
  <si>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</si>
  <si>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</si>
  <si>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</si>
  <si>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</si>
  <si>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</si>
  <si>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</si>
  <si>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</si>
  <si>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</si>
  <si>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</si>
  <si>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</si>
  <si>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</si>
  <si>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</si>
  <si>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</si>
  <si>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</si>
  <si>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</si>
  <si>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</si>
  <si>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</si>
  <si>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</si>
  <si>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</si>
  <si>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</si>
  <si>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</si>
  <si>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</si>
  <si>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</si>
  <si>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pozice - pozice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</si>
  <si>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</si>
  <si>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</si>
  <si>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</si>
  <si>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</si>
  <si>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</si>
  <si>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</si>
  <si>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</si>
  <si>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</si>
  <si>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</si>
  <si>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Náklady soupisu celkem</t>
  </si>
  <si>
    <t>D</t>
  </si>
  <si>
    <t>pozice</t>
  </si>
  <si>
    <t>K</t>
  </si>
  <si>
    <t>kpl</t>
  </si>
  <si>
    <t>&gt;&gt;  skryté sloupce  &lt;&lt;</t>
  </si>
  <si>
    <t>v ---  níže se nacházejí doplnkové a pomocné údaje k sestavám  --- v</t>
  </si>
  <si>
    <t>J. Nh [h]</t>
  </si>
  <si>
    <t>Nh celkem [h]</t>
  </si>
  <si>
    <t>J. hmotnost [t]</t>
  </si>
  <si>
    <t>Hmotnost celkem [t]</t>
  </si>
  <si>
    <t>J. suť [t]</t>
  </si>
  <si>
    <t>Suť Celkem [t]</t>
  </si>
  <si>
    <t>popis</t>
  </si>
  <si>
    <t>SOUHRN</t>
  </si>
  <si>
    <t>Celkem bez DPH</t>
  </si>
  <si>
    <t>Celkem s DPH</t>
  </si>
  <si>
    <t>PS 01</t>
  </si>
  <si>
    <t>ČOV Vysoké Veselí</t>
  </si>
  <si>
    <t>PS 01 Technologie</t>
  </si>
  <si>
    <t>Technologie</t>
  </si>
  <si>
    <t>3</t>
  </si>
  <si>
    <t>4</t>
  </si>
  <si>
    <t>5</t>
  </si>
  <si>
    <t>6</t>
  </si>
  <si>
    <t>7</t>
  </si>
  <si>
    <t>8</t>
  </si>
  <si>
    <t>9</t>
  </si>
  <si>
    <t>2</t>
  </si>
  <si>
    <t>1</t>
  </si>
  <si>
    <t>STROJNÍ ČESLÉ HRUBÉ</t>
  </si>
  <si>
    <t>ŠNEKOVÉ ČERPADLO VSTUPNÍ ČERPACÍ STANICE</t>
  </si>
  <si>
    <t>OPLÁŠTĚNÍ STĚNY VSTUPNÍ ČERPACÍ STANICE V PROSTORU NAD ŠNEKOVÝM ČERPADLEM</t>
  </si>
  <si>
    <t>REKONSTRUKCE VYSTROJENÍ LAPÁKU PÍSKU</t>
  </si>
  <si>
    <t>10</t>
  </si>
  <si>
    <t>VYSTROJENÍ DOSAZOVACÍ NÁDRŽE DN1</t>
  </si>
  <si>
    <t>11</t>
  </si>
  <si>
    <t>12</t>
  </si>
  <si>
    <t>13</t>
  </si>
  <si>
    <t>14</t>
  </si>
  <si>
    <t>15</t>
  </si>
  <si>
    <t>16</t>
  </si>
  <si>
    <t>ČERPADLO KALOVÉ VODY</t>
  </si>
  <si>
    <t>17</t>
  </si>
  <si>
    <t>18</t>
  </si>
  <si>
    <t>19</t>
  </si>
  <si>
    <t>20</t>
  </si>
  <si>
    <t>VYSTROJENÍ ODTAHU KALOVÉ VODY</t>
  </si>
  <si>
    <t>21</t>
  </si>
  <si>
    <t>22</t>
  </si>
  <si>
    <t>23</t>
  </si>
  <si>
    <t>24</t>
  </si>
  <si>
    <t>POTRUBÍ VZDUCHU DO DN1</t>
  </si>
  <si>
    <t>25</t>
  </si>
  <si>
    <t>26</t>
  </si>
  <si>
    <t>27</t>
  </si>
  <si>
    <t>POTRUBÍ ODTAHU KALU Z KALOJEMU</t>
  </si>
  <si>
    <t>28</t>
  </si>
  <si>
    <t>29</t>
  </si>
  <si>
    <t>DEMONTÁŽ STÁVAJÍCÍ TECHNOLOGIE</t>
  </si>
  <si>
    <t>PROVIZORIA PO DOBU VÝSTAVBY</t>
  </si>
  <si>
    <t>MÍCHADLO DENITRIFIKACE, p=1,1 Kw, průměr vrtule 200mm, 1400 ot./min., vč. spouštěcího zařízení</t>
  </si>
  <si>
    <t>ČERPADLO PŘEBYTEČNÉHO KALU, Q=5,8 l/s, H=1,5m, šroubové oběžné kolo</t>
  </si>
  <si>
    <t>ČERPADLO VRATNÉHO KALU, Q=5,8 l/s, H=1,5m, šroubové oběžné kolo</t>
  </si>
  <si>
    <t>ČERPADLO PLOVOUCÍCH NEČISTOT, Q=3 l/s, H=2m</t>
  </si>
  <si>
    <t>HRUBOBUBLINNÁ AERACE KALOJEMU</t>
  </si>
  <si>
    <t>JEMNOBUBLINNÝ AERAČNÍ SYSTÉM NITRIFIKAČNÍ NÁDRŽE</t>
  </si>
  <si>
    <t>STROJNÍ ČESLE JEMNÉ S INTEGROVANÝM LISEM SHRABKŮ</t>
  </si>
  <si>
    <t>POTRUBÍ Z VČS DO DEN V KOLEKTORU DN100, VČ. TVAROVEK A ARMATUR</t>
  </si>
  <si>
    <t>STAVÍTKA DEN - NITRIFIKACE, pro otvor DN250</t>
  </si>
  <si>
    <t>POTRUBÍ DN100 Z N1 A N2 DO DN1</t>
  </si>
  <si>
    <t>POTRUBÍ VZDUDCHU DN80 Z DMYCHÁRNY DO AN1 A AN2</t>
  </si>
  <si>
    <t>POTRUBÍ KALOVÉ VODY DN50 Z UN DO DEN</t>
  </si>
  <si>
    <t>POTRUBÍ PŘEBYTEČNÉHO KALU DN80 Z DN DO UN</t>
  </si>
  <si>
    <t>POTRUBÍ VRATNÉHO DN80 KALU Z DN DO DEN</t>
  </si>
  <si>
    <t>POTRUBÍ PLOVOUCÍCH NEČISTOT DN50 Z DN DO DEN</t>
  </si>
  <si>
    <t>POTRUBÍ VZDUCHU 5/4" K LAPÁKU PÍSKU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</si>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</sst>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3366FF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sz val="8"/>
      <name val="Calibri"/>
      <family val="2"/>
      <charset val="238"/>
      <scheme val="minor"/>
    </font>
    <font>
      <sz val="12"/>
      <color rgb="FF003366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thin">
        <color indexed="64"/>
      </bottom>
      <diagonal/>
    </border>
    <border>
      <left style="thin">
        <color indexed="64"/>
      </left>
      <right style="hair">
        <color rgb="FF969696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/>
    <xf numFmtId="0" fontId="0" fillId="2" borderId="15" xfId="0" applyFill="1" applyBorder="1" applyAlignment="1">
      <alignment vertical="center"/>
    </xf>
    <xf numFmtId="166" fontId="13" fillId="2" borderId="4" xfId="0" applyNumberFormat="1" applyFont="1" applyFill="1" applyBorder="1"/>
    <xf numFmtId="166" fontId="13" fillId="2" borderId="16" xfId="0" applyNumberFormat="1" applyFont="1" applyFill="1" applyBorder="1"/>
    <xf numFmtId="0" fontId="10" fillId="2" borderId="0" xfId="0" applyFont="1" applyFill="1"/>
    <xf numFmtId="0" fontId="10" fillId="2" borderId="3" xfId="0" applyFont="1" applyFill="1" applyBorder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4" fontId="9" fillId="2" borderId="0" xfId="0" applyNumberFormat="1" applyFont="1" applyFill="1"/>
    <xf numFmtId="0" fontId="10" fillId="2" borderId="17" xfId="0" applyFont="1" applyFill="1" applyBorder="1"/>
    <xf numFmtId="166" fontId="10" fillId="2" borderId="0" xfId="0" applyNumberFormat="1" applyFont="1" applyFill="1"/>
    <xf numFmtId="166" fontId="10" fillId="2" borderId="18" xfId="0" applyNumberFormat="1" applyFont="1" applyFill="1" applyBorder="1"/>
    <xf numFmtId="0" fontId="0" fillId="2" borderId="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49" fontId="19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3" fontId="19" fillId="2" borderId="14" xfId="0" applyNumberFormat="1" applyFont="1" applyFill="1" applyBorder="1" applyAlignment="1" applyProtection="1">
      <alignment horizontal="center" vertical="center"/>
      <protection locked="0"/>
    </xf>
    <xf numFmtId="44" fontId="18" fillId="2" borderId="14" xfId="1" applyFont="1" applyFill="1" applyBorder="1" applyAlignment="1" applyProtection="1">
      <alignment vertical="center"/>
      <protection locked="0"/>
    </xf>
    <xf numFmtId="4" fontId="18" fillId="2" borderId="14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44" fontId="0" fillId="0" borderId="0" xfId="1" applyFont="1"/>
    <xf numFmtId="44" fontId="20" fillId="0" borderId="0" xfId="1" applyFont="1"/>
    <xf numFmtId="164" fontId="0" fillId="4" borderId="0" xfId="0" applyNumberFormat="1" applyFill="1" applyAlignment="1">
      <alignment horizontal="left" vertical="center"/>
    </xf>
    <xf numFmtId="0" fontId="21" fillId="0" borderId="0" xfId="0" applyFont="1" applyAlignment="1">
      <alignment wrapText="1"/>
    </xf>
    <xf numFmtId="0" fontId="22" fillId="2" borderId="14" xfId="0" applyFont="1" applyFill="1" applyBorder="1" applyAlignment="1" applyProtection="1">
      <alignment horizontal="left" vertical="center" wrapText="1"/>
      <protection locked="0"/>
    </xf>
    <xf numFmtId="16" fontId="2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49" fontId="19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9" xfId="0" applyFont="1" applyFill="1" applyBorder="1" applyAlignment="1" applyProtection="1">
      <alignment horizontal="left" vertical="center" wrapText="1"/>
      <protection locked="0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3" fontId="19" fillId="2" borderId="19" xfId="0" applyNumberFormat="1" applyFont="1" applyFill="1" applyBorder="1" applyAlignment="1" applyProtection="1">
      <alignment horizontal="center" vertical="center"/>
      <protection locked="0"/>
    </xf>
    <xf numFmtId="44" fontId="18" fillId="2" borderId="19" xfId="1" applyFont="1" applyFill="1" applyBorder="1" applyAlignment="1" applyProtection="1">
      <alignment vertical="center"/>
      <protection locked="0"/>
    </xf>
    <xf numFmtId="4" fontId="18" fillId="2" borderId="20" xfId="0" applyNumberFormat="1" applyFont="1" applyFill="1" applyBorder="1" applyAlignment="1" applyProtection="1">
      <alignment vertical="center"/>
      <protection locked="0"/>
    </xf>
    <xf numFmtId="0" fontId="0" fillId="2" borderId="21" xfId="0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2438400</xdr:colOff>
      <xdr:row>93</xdr:row>
      <xdr:rowOff>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34D8B74-850A-537D-84CC-AE1F800A173C}"/>
            </a:ext>
          </a:extLst>
        </xdr:cNvPr>
        <xdr:cNvSpPr txBox="1"/>
      </xdr:nvSpPr>
      <xdr:spPr>
        <a:xfrm>
          <a:off x="4343400" y="5511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6fbd23f3a634f92/SHS/Nab&#237;dky/&#268;OV%20Trhov&#225;%20Kamenice/1%20-%20Trhov&#225;%20Kamenice%20-%20Popt&#225;vka%20technologie%20a%20el.%20&#268;OV%20a%20&#268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ace stavby"/>
      <sheetName val="PS1.1 - Strojně-tech - PS..."/>
      <sheetName val="RH Mot - Motorická e - RH..."/>
      <sheetName val="RH St - Stavební ele - RH..."/>
      <sheetName val="DT Mot - Motorická e - DT..."/>
      <sheetName val="DT MaR - Měření a re - DT..."/>
      <sheetName val="DT ASŘTP - ASŘTP - DT ASŘ..."/>
      <sheetName val="DT As - Přenosové za - DT..."/>
      <sheetName val="PS2.1 - Strojně-tech - PS..."/>
      <sheetName val="PS2.2 - Elektro-tech - PS...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workbookViewId="0">
      <selection activeCell="B14" sqref="B14"/>
    </sheetView>
  </sheetViews>
  <sheetFormatPr defaultRowHeight="15" x14ac:dyDescent="0.25"/>
  <cols>
    <col min="1" max="1" width="20.28515625" customWidth="1"/>
    <col min="2" max="2" width="50.28515625" customWidth="1"/>
    <col min="3" max="3" width="21.28515625" style="76" customWidth="1"/>
  </cols>
  <sheetData>
    <row r="2" spans="1:3" x14ac:dyDescent="0.25">
      <c r="A2" s="75" t="s">
        <v>61</v>
      </c>
    </row>
    <row r="4" spans="1:3" x14ac:dyDescent="0.25">
      <c r="A4" s="75" t="s">
        <v>57</v>
      </c>
    </row>
    <row r="6" spans="1:3" x14ac:dyDescent="0.25">
      <c r="A6" t="s">
        <v>60</v>
      </c>
      <c r="B6" t="s">
        <v>63</v>
      </c>
      <c r="C6" s="76">
        <f>PS_01!J80</f>
        <v>0</v>
      </c>
    </row>
    <row r="7" spans="1:3" x14ac:dyDescent="0.25">
      <c r="C7" s="76" t="e">
        <f>#REF!</f>
        <v>#REF!</v>
      </c>
    </row>
    <row r="11" spans="1:3" x14ac:dyDescent="0.25">
      <c r="B11" t="s">
        <v>58</v>
      </c>
      <c r="C11" s="77" t="e">
        <f>SUM(C6:C8)</f>
        <v>#REF!</v>
      </c>
    </row>
    <row r="12" spans="1:3" x14ac:dyDescent="0.25">
      <c r="B12" t="s">
        <v>20</v>
      </c>
      <c r="C12" s="77" t="e">
        <f>C11*(0.21)</f>
        <v>#REF!</v>
      </c>
    </row>
    <row r="13" spans="1:3" x14ac:dyDescent="0.25">
      <c r="B13" t="s">
        <v>59</v>
      </c>
      <c r="C13" s="77" t="e">
        <f>SUM(C11:C12)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112"/>
  <sheetViews>
    <sheetView tabSelected="1" topLeftCell="A79" zoomScale="101" zoomScaleNormal="85" workbookViewId="0">
      <selection activeCell="F104" sqref="F104"/>
    </sheetView>
  </sheetViews>
  <sheetFormatPr defaultColWidth="8.85546875" defaultRowHeight="15" x14ac:dyDescent="0.25"/>
  <cols>
    <col min="1" max="1" width="6.42578125" style="1" customWidth="1"/>
    <col min="2" max="2" width="0.7109375" style="1" customWidth="1"/>
    <col min="3" max="3" width="4.42578125" style="1" customWidth="1"/>
    <col min="4" max="4" width="4.28515625" style="1" customWidth="1"/>
    <col min="5" max="5" width="12.140625" style="1" customWidth="1"/>
    <col min="6" max="6" width="78.42578125" style="1" customWidth="1"/>
    <col min="7" max="7" width="6.7109375" style="1" customWidth="1"/>
    <col min="8" max="8" width="8.85546875" style="1" customWidth="1"/>
    <col min="9" max="9" width="13.42578125" style="1" customWidth="1"/>
    <col min="10" max="10" width="18.28515625" style="1" customWidth="1"/>
    <col min="11" max="11" width="2.7109375" style="1" hidden="1" customWidth="1"/>
    <col min="12" max="12" width="7.28515625" style="1" customWidth="1"/>
    <col min="13" max="21" width="1.140625" style="1" hidden="1" customWidth="1"/>
    <col min="22" max="22" width="9.5703125" style="1" customWidth="1"/>
    <col min="23" max="16384" width="8.85546875" style="1"/>
  </cols>
  <sheetData>
    <row r="2" spans="1:22" x14ac:dyDescent="0.25">
      <c r="L2" s="85" t="s">
        <v>48</v>
      </c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1:22" ht="18" x14ac:dyDescent="0.25">
      <c r="B4" s="4"/>
      <c r="D4" s="5" t="s">
        <v>0</v>
      </c>
      <c r="L4" s="4"/>
      <c r="M4" s="6" t="s">
        <v>49</v>
      </c>
    </row>
    <row r="5" spans="1:22" x14ac:dyDescent="0.25">
      <c r="B5" s="4"/>
      <c r="L5" s="4"/>
    </row>
    <row r="6" spans="1:22" x14ac:dyDescent="0.25">
      <c r="B6" s="4"/>
      <c r="D6" s="7" t="s">
        <v>1</v>
      </c>
      <c r="L6" s="4"/>
    </row>
    <row r="7" spans="1:22" x14ac:dyDescent="0.25">
      <c r="B7" s="4"/>
      <c r="E7" s="87" t="s">
        <v>61</v>
      </c>
      <c r="F7" s="88"/>
      <c r="G7" s="88"/>
      <c r="H7" s="88"/>
      <c r="L7" s="4"/>
    </row>
    <row r="8" spans="1:22" x14ac:dyDescent="0.25">
      <c r="A8" s="9"/>
      <c r="B8" s="8"/>
      <c r="C8" s="9"/>
      <c r="D8" s="7" t="s">
        <v>2</v>
      </c>
      <c r="E8" s="9"/>
      <c r="F8" s="9"/>
      <c r="G8" s="9"/>
      <c r="H8" s="9"/>
      <c r="I8" s="9"/>
      <c r="J8" s="9"/>
      <c r="K8" s="9"/>
      <c r="L8" s="8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9"/>
      <c r="B9" s="8"/>
      <c r="C9" s="9"/>
      <c r="D9" s="9"/>
      <c r="E9" s="89" t="s">
        <v>62</v>
      </c>
      <c r="F9" s="90"/>
      <c r="G9" s="90"/>
      <c r="H9" s="90"/>
      <c r="I9" s="9"/>
      <c r="J9" s="9"/>
      <c r="K9" s="9"/>
      <c r="L9" s="8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8"/>
      <c r="C10" s="9"/>
      <c r="D10" s="9"/>
      <c r="E10" s="9"/>
      <c r="F10" s="9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8"/>
      <c r="C11" s="9"/>
      <c r="D11" s="7" t="s">
        <v>3</v>
      </c>
      <c r="E11" s="9"/>
      <c r="F11" s="11" t="s">
        <v>4</v>
      </c>
      <c r="G11" s="9"/>
      <c r="H11" s="9"/>
      <c r="I11" s="7" t="s">
        <v>5</v>
      </c>
      <c r="J11" s="11" t="s">
        <v>4</v>
      </c>
      <c r="K11" s="9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8"/>
      <c r="C12" s="9"/>
      <c r="D12" s="7" t="s">
        <v>6</v>
      </c>
      <c r="E12" s="9"/>
      <c r="F12" s="11" t="s">
        <v>7</v>
      </c>
      <c r="G12" s="9"/>
      <c r="H12" s="9"/>
      <c r="I12" s="7" t="s">
        <v>8</v>
      </c>
      <c r="J12" s="78">
        <v>44986</v>
      </c>
      <c r="K12" s="9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8"/>
      <c r="C13" s="9"/>
      <c r="D13" s="9"/>
      <c r="E13" s="9"/>
      <c r="F13" s="9"/>
      <c r="G13" s="9"/>
      <c r="H13" s="9"/>
      <c r="I13" s="9"/>
      <c r="J13" s="9"/>
      <c r="K13" s="9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8"/>
      <c r="C14" s="9"/>
      <c r="D14" s="7" t="s">
        <v>9</v>
      </c>
      <c r="E14" s="9"/>
      <c r="F14" s="9"/>
      <c r="G14" s="9"/>
      <c r="H14" s="9"/>
      <c r="I14" s="7" t="s">
        <v>10</v>
      </c>
      <c r="J14" s="11" t="str">
        <f>IF('[1]Rekapitulace stavby'!AN10="","",'[1]Rekapitulace stavby'!AN10)</f>
        <v/>
      </c>
      <c r="K14" s="9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8"/>
      <c r="C15" s="9"/>
      <c r="D15" s="9"/>
      <c r="E15" s="11" t="str">
        <f>IF('[1]Rekapitulace stavby'!E11="","",'[1]Rekapitulace stavby'!E11)</f>
        <v xml:space="preserve"> </v>
      </c>
      <c r="F15" s="9"/>
      <c r="G15" s="9"/>
      <c r="H15" s="9"/>
      <c r="I15" s="7" t="s">
        <v>11</v>
      </c>
      <c r="J15" s="11" t="str">
        <f>IF('[1]Rekapitulace stavby'!AN11="","",'[1]Rekapitulace stavby'!AN11)</f>
        <v/>
      </c>
      <c r="K15" s="9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8"/>
      <c r="C16" s="9"/>
      <c r="D16" s="9"/>
      <c r="E16" s="9"/>
      <c r="F16" s="9"/>
      <c r="G16" s="9"/>
      <c r="H16" s="9"/>
      <c r="I16" s="9"/>
      <c r="J16" s="9"/>
      <c r="K16" s="9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8"/>
      <c r="C17" s="9"/>
      <c r="D17" s="7" t="s">
        <v>12</v>
      </c>
      <c r="E17" s="9"/>
      <c r="F17" s="9"/>
      <c r="G17" s="9"/>
      <c r="H17" s="9"/>
      <c r="I17" s="7" t="s">
        <v>10</v>
      </c>
      <c r="J17" s="11" t="str">
        <f>'[1]Rekapitulace stavby'!AN13</f>
        <v/>
      </c>
      <c r="K17" s="9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8"/>
      <c r="C18" s="9"/>
      <c r="D18" s="9"/>
      <c r="E18" s="91" t="str">
        <f>'[1]Rekapitulace stavby'!E14</f>
        <v xml:space="preserve"> </v>
      </c>
      <c r="F18" s="91"/>
      <c r="G18" s="91"/>
      <c r="H18" s="91"/>
      <c r="I18" s="7" t="s">
        <v>11</v>
      </c>
      <c r="J18" s="11" t="str">
        <f>'[1]Rekapitulace stavby'!AN14</f>
        <v/>
      </c>
      <c r="K18" s="9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8"/>
      <c r="C19" s="9"/>
      <c r="D19" s="9"/>
      <c r="E19" s="9"/>
      <c r="F19" s="9"/>
      <c r="G19" s="9"/>
      <c r="H19" s="9"/>
      <c r="I19" s="9"/>
      <c r="J19" s="9"/>
      <c r="K19" s="9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8"/>
      <c r="C20" s="9"/>
      <c r="D20" s="7" t="s">
        <v>13</v>
      </c>
      <c r="E20" s="9"/>
      <c r="F20" s="9"/>
      <c r="G20" s="9"/>
      <c r="H20" s="9"/>
      <c r="I20" s="7" t="s">
        <v>10</v>
      </c>
      <c r="J20" s="11" t="str">
        <f>IF('[1]Rekapitulace stavby'!AN16="","",'[1]Rekapitulace stavby'!AN16)</f>
        <v/>
      </c>
      <c r="K20" s="9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8"/>
      <c r="C21" s="9"/>
      <c r="D21" s="9"/>
      <c r="E21" s="11" t="str">
        <f>IF('[1]Rekapitulace stavby'!E17="","",'[1]Rekapitulace stavby'!E17)</f>
        <v xml:space="preserve"> </v>
      </c>
      <c r="F21" s="9"/>
      <c r="G21" s="9"/>
      <c r="H21" s="9"/>
      <c r="I21" s="7" t="s">
        <v>11</v>
      </c>
      <c r="J21" s="11" t="str">
        <f>IF('[1]Rekapitulace stavby'!AN17="","",'[1]Rekapitulace stavby'!AN17)</f>
        <v/>
      </c>
      <c r="K21" s="9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8"/>
      <c r="C22" s="9"/>
      <c r="D22" s="9"/>
      <c r="E22" s="9"/>
      <c r="F22" s="9"/>
      <c r="G22" s="9"/>
      <c r="H22" s="9"/>
      <c r="I22" s="9"/>
      <c r="J22" s="9"/>
      <c r="K22" s="9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8"/>
      <c r="C23" s="9"/>
      <c r="D23" s="7" t="s">
        <v>14</v>
      </c>
      <c r="E23" s="9"/>
      <c r="F23" s="9"/>
      <c r="G23" s="9"/>
      <c r="H23" s="9"/>
      <c r="I23" s="7" t="s">
        <v>10</v>
      </c>
      <c r="J23" s="11" t="str">
        <f>IF('[1]Rekapitulace stavby'!AN19="","",'[1]Rekapitulace stavby'!AN19)</f>
        <v/>
      </c>
      <c r="K23" s="9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8"/>
      <c r="C24" s="9"/>
      <c r="D24" s="9"/>
      <c r="E24" s="11" t="str">
        <f>IF('[1]Rekapitulace stavby'!E20="","",'[1]Rekapitulace stavby'!E20)</f>
        <v xml:space="preserve"> </v>
      </c>
      <c r="F24" s="9"/>
      <c r="G24" s="9"/>
      <c r="H24" s="9"/>
      <c r="I24" s="7" t="s">
        <v>11</v>
      </c>
      <c r="J24" s="11" t="str">
        <f>IF('[1]Rekapitulace stavby'!AN20="","",'[1]Rekapitulace stavby'!AN20)</f>
        <v/>
      </c>
      <c r="K24" s="9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8"/>
      <c r="C25" s="9"/>
      <c r="D25" s="9"/>
      <c r="E25" s="9"/>
      <c r="F25" s="9"/>
      <c r="G25" s="9"/>
      <c r="H25" s="9"/>
      <c r="I25" s="9"/>
      <c r="J25" s="9"/>
      <c r="K25" s="9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8"/>
      <c r="C26" s="9"/>
      <c r="D26" s="7" t="s">
        <v>15</v>
      </c>
      <c r="E26" s="9"/>
      <c r="F26" s="9"/>
      <c r="G26" s="9"/>
      <c r="H26" s="9"/>
      <c r="I26" s="9"/>
      <c r="J26" s="9"/>
      <c r="K26" s="9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12"/>
      <c r="B27" s="13"/>
      <c r="C27" s="12"/>
      <c r="D27" s="12"/>
      <c r="E27" s="92" t="s">
        <v>4</v>
      </c>
      <c r="F27" s="92"/>
      <c r="G27" s="92"/>
      <c r="H27" s="9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9"/>
      <c r="B28" s="8"/>
      <c r="C28" s="9"/>
      <c r="D28" s="9"/>
      <c r="E28" s="9"/>
      <c r="F28" s="9"/>
      <c r="G28" s="9"/>
      <c r="H28" s="9"/>
      <c r="I28" s="9"/>
      <c r="J28" s="9"/>
      <c r="K28" s="9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8"/>
      <c r="C29" s="9"/>
      <c r="D29" s="14"/>
      <c r="E29" s="14"/>
      <c r="F29" s="14"/>
      <c r="G29" s="14"/>
      <c r="H29" s="14"/>
      <c r="I29" s="14"/>
      <c r="J29" s="14"/>
      <c r="K29" s="14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.75" x14ac:dyDescent="0.25">
      <c r="A30" s="9"/>
      <c r="B30" s="8"/>
      <c r="C30" s="9"/>
      <c r="D30" s="15" t="s">
        <v>16</v>
      </c>
      <c r="E30" s="9"/>
      <c r="F30" s="9"/>
      <c r="G30" s="9"/>
      <c r="H30" s="9"/>
      <c r="I30" s="9"/>
      <c r="J30" s="16">
        <f>ROUND(J80, 2)</f>
        <v>0</v>
      </c>
      <c r="K30" s="9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8"/>
      <c r="C31" s="9"/>
      <c r="D31" s="14"/>
      <c r="E31" s="14"/>
      <c r="F31" s="14"/>
      <c r="G31" s="14"/>
      <c r="H31" s="14"/>
      <c r="I31" s="14"/>
      <c r="J31" s="14"/>
      <c r="K31" s="14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8"/>
      <c r="C32" s="9"/>
      <c r="D32" s="9"/>
      <c r="E32" s="9"/>
      <c r="F32" s="17" t="s">
        <v>17</v>
      </c>
      <c r="G32" s="9"/>
      <c r="H32" s="9"/>
      <c r="I32" s="17" t="s">
        <v>18</v>
      </c>
      <c r="J32" s="17" t="s">
        <v>19</v>
      </c>
      <c r="K32" s="9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8"/>
      <c r="C33" s="9"/>
      <c r="D33" s="7" t="s">
        <v>20</v>
      </c>
      <c r="E33" s="7" t="s">
        <v>21</v>
      </c>
      <c r="F33" s="18">
        <f>ROUND((SUM(BE80:BE93)),  2)</f>
        <v>0</v>
      </c>
      <c r="G33" s="9"/>
      <c r="H33" s="9"/>
      <c r="I33" s="19">
        <v>0.21</v>
      </c>
      <c r="J33" s="18">
        <f>ROUND(((SUM(BE80:BE93))*I33),  2)</f>
        <v>0</v>
      </c>
      <c r="K33" s="9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8"/>
      <c r="C34" s="9"/>
      <c r="D34" s="9"/>
      <c r="E34" s="7" t="s">
        <v>22</v>
      </c>
      <c r="F34" s="18">
        <f>ROUND((SUM(BF80:BF93)),  2)</f>
        <v>0</v>
      </c>
      <c r="G34" s="9"/>
      <c r="H34" s="9"/>
      <c r="I34" s="19">
        <v>0.15</v>
      </c>
      <c r="J34" s="18">
        <f>ROUND(((SUM(BF80:BF93))*I34),  2)</f>
        <v>0</v>
      </c>
      <c r="K34" s="9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8"/>
      <c r="C35" s="9"/>
      <c r="D35" s="9"/>
      <c r="E35" s="7" t="s">
        <v>23</v>
      </c>
      <c r="F35" s="18">
        <f>ROUND((SUM(BG80:BG93)),  2)</f>
        <v>0</v>
      </c>
      <c r="G35" s="9"/>
      <c r="H35" s="9"/>
      <c r="I35" s="19">
        <v>0.21</v>
      </c>
      <c r="J35" s="18">
        <f>0</f>
        <v>0</v>
      </c>
      <c r="K35" s="9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8"/>
      <c r="C36" s="9"/>
      <c r="D36" s="9"/>
      <c r="E36" s="7" t="s">
        <v>24</v>
      </c>
      <c r="F36" s="18">
        <f>ROUND((SUM(BH80:BH93)),  2)</f>
        <v>0</v>
      </c>
      <c r="G36" s="9"/>
      <c r="H36" s="9"/>
      <c r="I36" s="19">
        <v>0.15</v>
      </c>
      <c r="J36" s="18">
        <f>0</f>
        <v>0</v>
      </c>
      <c r="K36" s="9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8"/>
      <c r="C37" s="9"/>
      <c r="D37" s="9"/>
      <c r="E37" s="7" t="s">
        <v>25</v>
      </c>
      <c r="F37" s="18">
        <f>ROUND((SUM(BI80:BI93)),  2)</f>
        <v>0</v>
      </c>
      <c r="G37" s="9"/>
      <c r="H37" s="9"/>
      <c r="I37" s="19">
        <v>0</v>
      </c>
      <c r="J37" s="18">
        <f>0</f>
        <v>0</v>
      </c>
      <c r="K37" s="9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8"/>
      <c r="C38" s="9"/>
      <c r="D38" s="9"/>
      <c r="E38" s="9"/>
      <c r="F38" s="9"/>
      <c r="G38" s="9"/>
      <c r="H38" s="9"/>
      <c r="I38" s="9"/>
      <c r="J38" s="9"/>
      <c r="K38" s="9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.75" x14ac:dyDescent="0.25">
      <c r="A39" s="9"/>
      <c r="B39" s="8"/>
      <c r="C39" s="9"/>
      <c r="D39" s="20" t="s">
        <v>26</v>
      </c>
      <c r="E39" s="21"/>
      <c r="F39" s="21"/>
      <c r="G39" s="22" t="s">
        <v>27</v>
      </c>
      <c r="H39" s="23" t="s">
        <v>28</v>
      </c>
      <c r="I39" s="21"/>
      <c r="J39" s="24">
        <f>SUM(J30:J37)</f>
        <v>0</v>
      </c>
      <c r="K39" s="25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</row>
    <row r="44" spans="1:22" x14ac:dyDescent="0.25">
      <c r="A44" s="9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" x14ac:dyDescent="0.25">
      <c r="A45" s="9"/>
      <c r="B45" s="8"/>
      <c r="C45" s="5" t="s">
        <v>29</v>
      </c>
      <c r="D45" s="9"/>
      <c r="E45" s="9"/>
      <c r="F45" s="9"/>
      <c r="G45" s="9"/>
      <c r="H45" s="9"/>
      <c r="I45" s="9"/>
      <c r="J45" s="9"/>
      <c r="K45" s="9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9"/>
      <c r="B46" s="8"/>
      <c r="C46" s="9"/>
      <c r="D46" s="9"/>
      <c r="E46" s="9"/>
      <c r="F46" s="9"/>
      <c r="G46" s="9"/>
      <c r="H46" s="9"/>
      <c r="I46" s="9"/>
      <c r="J46" s="9"/>
      <c r="K46" s="9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s="9"/>
      <c r="B47" s="8"/>
      <c r="C47" s="7" t="s">
        <v>1</v>
      </c>
      <c r="D47" s="9"/>
      <c r="E47" s="9"/>
      <c r="F47" s="9"/>
      <c r="G47" s="9"/>
      <c r="H47" s="9"/>
      <c r="I47" s="9"/>
      <c r="J47" s="9"/>
      <c r="K47" s="9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s="9"/>
      <c r="B48" s="8"/>
      <c r="C48" s="9"/>
      <c r="D48" s="9"/>
      <c r="E48" s="87" t="str">
        <f>E7</f>
        <v>ČOV Vysoké Veselí</v>
      </c>
      <c r="F48" s="88"/>
      <c r="G48" s="88"/>
      <c r="H48" s="88"/>
      <c r="I48" s="9"/>
      <c r="J48" s="9"/>
      <c r="K48" s="9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9"/>
      <c r="B49" s="8"/>
      <c r="C49" s="7" t="s">
        <v>2</v>
      </c>
      <c r="D49" s="9"/>
      <c r="E49" s="9"/>
      <c r="F49" s="9"/>
      <c r="G49" s="9"/>
      <c r="H49" s="9"/>
      <c r="I49" s="9"/>
      <c r="J49" s="9"/>
      <c r="K49" s="9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9"/>
      <c r="B50" s="8"/>
      <c r="C50" s="9"/>
      <c r="D50" s="9"/>
      <c r="E50" s="83" t="str">
        <f>E9</f>
        <v>PS 01 Technologie</v>
      </c>
      <c r="F50" s="84"/>
      <c r="G50" s="84"/>
      <c r="H50" s="84"/>
      <c r="I50" s="9"/>
      <c r="J50" s="9"/>
      <c r="K50" s="9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s="9"/>
      <c r="B51" s="8"/>
      <c r="C51" s="9"/>
      <c r="D51" s="9"/>
      <c r="E51" s="9"/>
      <c r="F51" s="9"/>
      <c r="G51" s="9"/>
      <c r="H51" s="9"/>
      <c r="I51" s="9"/>
      <c r="J51" s="9"/>
      <c r="K51" s="9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9"/>
      <c r="B52" s="8"/>
      <c r="C52" s="7" t="s">
        <v>6</v>
      </c>
      <c r="D52" s="9"/>
      <c r="E52" s="9"/>
      <c r="F52" s="11" t="str">
        <f>F12</f>
        <v xml:space="preserve"> </v>
      </c>
      <c r="G52" s="9"/>
      <c r="H52" s="9"/>
      <c r="I52" s="7" t="s">
        <v>8</v>
      </c>
      <c r="J52" s="10">
        <f>IF(J12="","",J12)</f>
        <v>44986</v>
      </c>
      <c r="K52" s="9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9"/>
      <c r="B53" s="8"/>
      <c r="C53" s="9"/>
      <c r="D53" s="9"/>
      <c r="E53" s="9"/>
      <c r="F53" s="9"/>
      <c r="G53" s="9"/>
      <c r="H53" s="9"/>
      <c r="I53" s="9"/>
      <c r="J53" s="9"/>
      <c r="K53" s="9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9"/>
      <c r="B54" s="8"/>
      <c r="C54" s="7" t="s">
        <v>9</v>
      </c>
      <c r="D54" s="9"/>
      <c r="E54" s="9"/>
      <c r="F54" s="11" t="str">
        <f>E15</f>
        <v xml:space="preserve"> </v>
      </c>
      <c r="G54" s="9"/>
      <c r="H54" s="9"/>
      <c r="I54" s="7" t="s">
        <v>13</v>
      </c>
      <c r="J54" s="30" t="str">
        <f>E21</f>
        <v xml:space="preserve"> </v>
      </c>
      <c r="K54" s="9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s="9"/>
      <c r="B55" s="8"/>
      <c r="C55" s="7" t="s">
        <v>12</v>
      </c>
      <c r="D55" s="9"/>
      <c r="E55" s="9"/>
      <c r="F55" s="11" t="str">
        <f>IF(E18="","",E18)</f>
        <v xml:space="preserve"> </v>
      </c>
      <c r="G55" s="9"/>
      <c r="H55" s="9"/>
      <c r="I55" s="7" t="s">
        <v>14</v>
      </c>
      <c r="J55" s="30" t="str">
        <f>E24</f>
        <v xml:space="preserve"> </v>
      </c>
      <c r="K55" s="9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s="9"/>
      <c r="B56" s="8"/>
      <c r="C56" s="9"/>
      <c r="D56" s="9"/>
      <c r="E56" s="9"/>
      <c r="F56" s="9"/>
      <c r="G56" s="9"/>
      <c r="H56" s="9"/>
      <c r="I56" s="9"/>
      <c r="J56" s="9"/>
      <c r="K56" s="9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9"/>
      <c r="B57" s="8"/>
      <c r="C57" s="31" t="s">
        <v>30</v>
      </c>
      <c r="D57" s="9"/>
      <c r="E57" s="9"/>
      <c r="F57" s="9"/>
      <c r="G57" s="9"/>
      <c r="H57" s="9"/>
      <c r="I57" s="9"/>
      <c r="J57" s="32" t="s">
        <v>31</v>
      </c>
      <c r="K57" s="9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9"/>
      <c r="B58" s="8"/>
      <c r="C58" s="9"/>
      <c r="D58" s="9"/>
      <c r="E58" s="9"/>
      <c r="F58" s="9"/>
      <c r="G58" s="9"/>
      <c r="H58" s="9"/>
      <c r="I58" s="9"/>
      <c r="J58" s="9"/>
      <c r="K58" s="9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.75" x14ac:dyDescent="0.25">
      <c r="A59" s="9"/>
      <c r="B59" s="8"/>
      <c r="C59" s="33" t="s">
        <v>32</v>
      </c>
      <c r="D59" s="9"/>
      <c r="E59" s="9"/>
      <c r="F59" s="9"/>
      <c r="G59" s="9"/>
      <c r="H59" s="9"/>
      <c r="I59" s="9"/>
      <c r="J59" s="16">
        <f>J81</f>
        <v>0</v>
      </c>
      <c r="K59" s="9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34"/>
      <c r="B60" s="35"/>
      <c r="C60" s="34"/>
      <c r="D60" s="36" t="s">
        <v>33</v>
      </c>
      <c r="E60" s="37"/>
      <c r="F60" s="37"/>
      <c r="G60" s="37"/>
      <c r="H60" s="37"/>
      <c r="I60" s="37"/>
      <c r="J60" s="38">
        <f>J81</f>
        <v>0</v>
      </c>
      <c r="K60" s="34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x14ac:dyDescent="0.25">
      <c r="A61" s="9"/>
      <c r="B61" s="8"/>
      <c r="C61" s="9"/>
      <c r="D61" s="9"/>
      <c r="E61" s="9"/>
      <c r="F61" s="9"/>
      <c r="G61" s="9"/>
      <c r="H61" s="9"/>
      <c r="I61" s="9"/>
      <c r="J61" s="9"/>
      <c r="K61" s="9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9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</row>
    <row r="66" spans="1:22" x14ac:dyDescent="0.25">
      <c r="A66" s="9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" x14ac:dyDescent="0.25">
      <c r="A67" s="9"/>
      <c r="B67" s="8"/>
      <c r="C67" s="5" t="s">
        <v>34</v>
      </c>
      <c r="D67" s="9"/>
      <c r="E67" s="9"/>
      <c r="F67" s="9"/>
      <c r="G67" s="9"/>
      <c r="H67" s="9"/>
      <c r="I67" s="9"/>
      <c r="J67" s="9"/>
      <c r="K67" s="9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s="9"/>
      <c r="B68" s="8"/>
      <c r="C68" s="9"/>
      <c r="D68" s="9"/>
      <c r="E68" s="9"/>
      <c r="F68" s="9"/>
      <c r="G68" s="9"/>
      <c r="H68" s="9"/>
      <c r="I68" s="9"/>
      <c r="J68" s="9"/>
      <c r="K68" s="9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s="9"/>
      <c r="B69" s="8"/>
      <c r="C69" s="7" t="s">
        <v>1</v>
      </c>
      <c r="D69" s="9"/>
      <c r="E69" s="9"/>
      <c r="F69" s="9"/>
      <c r="G69" s="9"/>
      <c r="H69" s="9"/>
      <c r="I69" s="9"/>
      <c r="J69" s="9"/>
      <c r="K69" s="9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s="9"/>
      <c r="B70" s="8"/>
      <c r="C70" s="9"/>
      <c r="D70" s="9"/>
      <c r="E70" s="87" t="str">
        <f>E7</f>
        <v>ČOV Vysoké Veselí</v>
      </c>
      <c r="F70" s="88"/>
      <c r="G70" s="88"/>
      <c r="H70" s="88"/>
      <c r="I70" s="9"/>
      <c r="J70" s="9"/>
      <c r="K70" s="9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s="9"/>
      <c r="B71" s="8"/>
      <c r="C71" s="7" t="s">
        <v>2</v>
      </c>
      <c r="D71" s="9"/>
      <c r="E71" s="9"/>
      <c r="F71" s="9"/>
      <c r="G71" s="9"/>
      <c r="H71" s="9"/>
      <c r="I71" s="9"/>
      <c r="J71" s="9"/>
      <c r="K71" s="9"/>
      <c r="L71" s="8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5">
      <c r="A72" s="9"/>
      <c r="B72" s="8"/>
      <c r="C72" s="9"/>
      <c r="D72" s="9"/>
      <c r="E72" s="83" t="str">
        <f>E9</f>
        <v>PS 01 Technologie</v>
      </c>
      <c r="F72" s="84"/>
      <c r="G72" s="84"/>
      <c r="H72" s="84"/>
      <c r="I72" s="9"/>
      <c r="J72" s="9"/>
      <c r="K72" s="9"/>
      <c r="L72" s="8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25">
      <c r="A73" s="9"/>
      <c r="B73" s="8"/>
      <c r="C73" s="9"/>
      <c r="D73" s="9"/>
      <c r="E73" s="9"/>
      <c r="F73" s="9"/>
      <c r="G73" s="9"/>
      <c r="H73" s="9"/>
      <c r="I73" s="9"/>
      <c r="J73" s="9"/>
      <c r="K73" s="9"/>
      <c r="L73" s="8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25">
      <c r="A74" s="9"/>
      <c r="B74" s="8"/>
      <c r="C74" s="7" t="s">
        <v>6</v>
      </c>
      <c r="D74" s="9"/>
      <c r="E74" s="9"/>
      <c r="F74" s="11" t="str">
        <f>F12</f>
        <v xml:space="preserve"> </v>
      </c>
      <c r="G74" s="9"/>
      <c r="H74" s="9"/>
      <c r="I74" s="7" t="s">
        <v>8</v>
      </c>
      <c r="J74" s="10">
        <f>IF(J12="","",J12)</f>
        <v>44986</v>
      </c>
      <c r="K74" s="9"/>
      <c r="L74" s="8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25">
      <c r="A75" s="9"/>
      <c r="B75" s="8"/>
      <c r="C75" s="9"/>
      <c r="D75" s="9"/>
      <c r="E75" s="9"/>
      <c r="F75" s="9"/>
      <c r="G75" s="9"/>
      <c r="H75" s="9"/>
      <c r="I75" s="9"/>
      <c r="J75" s="9"/>
      <c r="K75" s="9"/>
      <c r="L75" s="8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25">
      <c r="A76" s="9"/>
      <c r="B76" s="8"/>
      <c r="C76" s="7" t="s">
        <v>9</v>
      </c>
      <c r="D76" s="9"/>
      <c r="E76" s="9"/>
      <c r="F76" s="11" t="str">
        <f>E15</f>
        <v xml:space="preserve"> </v>
      </c>
      <c r="G76" s="9"/>
      <c r="H76" s="9"/>
      <c r="I76" s="7" t="s">
        <v>13</v>
      </c>
      <c r="J76" s="30" t="str">
        <f>E21</f>
        <v xml:space="preserve"> </v>
      </c>
      <c r="K76" s="9"/>
      <c r="L76" s="8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25">
      <c r="A77" s="9"/>
      <c r="B77" s="8"/>
      <c r="C77" s="7" t="s">
        <v>12</v>
      </c>
      <c r="D77" s="9"/>
      <c r="E77" s="9"/>
      <c r="F77" s="11" t="str">
        <f>IF(E18="","",E18)</f>
        <v xml:space="preserve"> </v>
      </c>
      <c r="G77" s="9"/>
      <c r="H77" s="9"/>
      <c r="I77" s="7" t="s">
        <v>14</v>
      </c>
      <c r="J77" s="30" t="str">
        <f>E24</f>
        <v xml:space="preserve"> </v>
      </c>
      <c r="K77" s="9"/>
      <c r="L77" s="8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25">
      <c r="A78" s="9"/>
      <c r="B78" s="8"/>
      <c r="C78" s="9"/>
      <c r="D78" s="9"/>
      <c r="E78" s="9"/>
      <c r="F78" s="9"/>
      <c r="G78" s="9"/>
      <c r="H78" s="9"/>
      <c r="I78" s="9"/>
      <c r="J78" s="9"/>
      <c r="K78" s="9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25.9" customHeight="1" x14ac:dyDescent="0.25">
      <c r="A79" s="39"/>
      <c r="B79" s="40"/>
      <c r="C79" s="64" t="s">
        <v>35</v>
      </c>
      <c r="D79" s="65" t="s">
        <v>36</v>
      </c>
      <c r="E79" s="65" t="s">
        <v>37</v>
      </c>
      <c r="F79" s="65" t="s">
        <v>38</v>
      </c>
      <c r="G79" s="65" t="s">
        <v>39</v>
      </c>
      <c r="H79" s="65" t="s">
        <v>40</v>
      </c>
      <c r="I79" s="65" t="s">
        <v>41</v>
      </c>
      <c r="J79" s="66" t="s">
        <v>31</v>
      </c>
      <c r="K79" s="41" t="s">
        <v>42</v>
      </c>
      <c r="L79" s="40"/>
      <c r="M79" s="42" t="s">
        <v>4</v>
      </c>
      <c r="N79" s="43" t="s">
        <v>20</v>
      </c>
      <c r="O79" s="43" t="s">
        <v>50</v>
      </c>
      <c r="P79" s="43" t="s">
        <v>51</v>
      </c>
      <c r="Q79" s="43" t="s">
        <v>52</v>
      </c>
      <c r="R79" s="43" t="s">
        <v>53</v>
      </c>
      <c r="S79" s="43" t="s">
        <v>54</v>
      </c>
      <c r="T79" s="44" t="s">
        <v>55</v>
      </c>
      <c r="U79" s="39"/>
      <c r="V79" s="39"/>
    </row>
    <row r="80" spans="1:22" ht="15.75" x14ac:dyDescent="0.25">
      <c r="A80" s="9"/>
      <c r="B80" s="8"/>
      <c r="C80" s="45" t="s">
        <v>43</v>
      </c>
      <c r="D80" s="9"/>
      <c r="E80" s="9"/>
      <c r="F80" s="9"/>
      <c r="G80" s="9"/>
      <c r="H80" s="9"/>
      <c r="I80" s="9"/>
      <c r="J80" s="46">
        <f>J81</f>
        <v>0</v>
      </c>
      <c r="K80" s="9"/>
      <c r="L80" s="8"/>
      <c r="M80" s="47"/>
      <c r="N80" s="14"/>
      <c r="O80" s="14"/>
      <c r="P80" s="48" t="e">
        <f>P81</f>
        <v>#REF!</v>
      </c>
      <c r="Q80" s="14"/>
      <c r="R80" s="48" t="e">
        <f>R81</f>
        <v>#REF!</v>
      </c>
      <c r="S80" s="14"/>
      <c r="T80" s="49" t="e">
        <f>T81</f>
        <v>#REF!</v>
      </c>
      <c r="U80" s="9"/>
      <c r="V80" s="9"/>
    </row>
    <row r="81" spans="1:22" ht="27.6" customHeight="1" x14ac:dyDescent="0.25">
      <c r="A81" s="50"/>
      <c r="B81" s="51"/>
      <c r="C81" s="50"/>
      <c r="D81" s="52" t="s">
        <v>44</v>
      </c>
      <c r="E81" s="53" t="s">
        <v>45</v>
      </c>
      <c r="F81" s="67" t="s">
        <v>56</v>
      </c>
      <c r="G81" s="50"/>
      <c r="H81" s="50"/>
      <c r="I81" s="50"/>
      <c r="J81" s="54">
        <f>SUM(J83:K111)</f>
        <v>0</v>
      </c>
      <c r="K81" s="50"/>
      <c r="L81" s="51"/>
      <c r="M81" s="55"/>
      <c r="N81" s="50"/>
      <c r="O81" s="50"/>
      <c r="P81" s="56" t="e">
        <f>SUM(P83:P93)</f>
        <v>#REF!</v>
      </c>
      <c r="Q81" s="50"/>
      <c r="R81" s="56" t="e">
        <f>SUM(R83:R93)</f>
        <v>#REF!</v>
      </c>
      <c r="S81" s="50"/>
      <c r="T81" s="57" t="e">
        <f>SUM(T83:T93)</f>
        <v>#REF!</v>
      </c>
      <c r="U81" s="50"/>
      <c r="V81" s="50"/>
    </row>
    <row r="82" spans="1:22" ht="27.6" customHeight="1" x14ac:dyDescent="0.25">
      <c r="A82" s="50"/>
      <c r="B82" s="51"/>
      <c r="C82" s="50"/>
      <c r="D82" s="52"/>
      <c r="E82" s="53"/>
      <c r="F82" s="68"/>
      <c r="G82" s="50"/>
      <c r="H82" s="50"/>
      <c r="I82" s="50"/>
      <c r="J82" s="54"/>
      <c r="K82" s="50"/>
      <c r="L82" s="51"/>
      <c r="M82" s="55"/>
      <c r="N82" s="50"/>
      <c r="O82" s="50"/>
      <c r="P82" s="56"/>
      <c r="Q82" s="50"/>
      <c r="R82" s="56"/>
      <c r="S82" s="50"/>
      <c r="T82" s="57"/>
      <c r="U82" s="50"/>
      <c r="V82" s="50"/>
    </row>
    <row r="83" spans="1:22" ht="15" customHeight="1" x14ac:dyDescent="0.25">
      <c r="A83" s="9"/>
      <c r="B83" s="58"/>
      <c r="C83" s="69">
        <v>1</v>
      </c>
      <c r="D83" s="69" t="s">
        <v>46</v>
      </c>
      <c r="E83" s="70" t="s">
        <v>72</v>
      </c>
      <c r="F83" s="79" t="s">
        <v>73</v>
      </c>
      <c r="G83" s="71" t="s">
        <v>47</v>
      </c>
      <c r="H83" s="72">
        <v>1</v>
      </c>
      <c r="I83" s="73"/>
      <c r="J83" s="74">
        <f>ROUND(I83*H83,2)</f>
        <v>0</v>
      </c>
      <c r="K83" s="59" t="s">
        <v>4</v>
      </c>
      <c r="L83" s="8"/>
      <c r="M83" s="60" t="s">
        <v>4</v>
      </c>
      <c r="N83" s="61" t="s">
        <v>21</v>
      </c>
      <c r="O83" s="62">
        <v>0</v>
      </c>
      <c r="P83" s="62" t="e">
        <f>O83*#REF!</f>
        <v>#REF!</v>
      </c>
      <c r="Q83" s="62">
        <v>0</v>
      </c>
      <c r="R83" s="62" t="e">
        <f>Q83*#REF!</f>
        <v>#REF!</v>
      </c>
      <c r="S83" s="62">
        <v>0</v>
      </c>
      <c r="T83" s="63" t="e">
        <f>S83*#REF!</f>
        <v>#REF!</v>
      </c>
      <c r="U83" s="9"/>
      <c r="V83" s="9"/>
    </row>
    <row r="84" spans="1:22" x14ac:dyDescent="0.25">
      <c r="A84" s="9"/>
      <c r="B84" s="58"/>
      <c r="C84" s="69">
        <v>2</v>
      </c>
      <c r="D84" s="69" t="s">
        <v>46</v>
      </c>
      <c r="E84" s="70" t="s">
        <v>71</v>
      </c>
      <c r="F84" s="80" t="s">
        <v>74</v>
      </c>
      <c r="G84" s="71" t="s">
        <v>47</v>
      </c>
      <c r="H84" s="72">
        <v>1</v>
      </c>
      <c r="I84" s="73"/>
      <c r="J84" s="74">
        <f t="shared" ref="J84:J86" si="0">ROUND(I84*H84,2)</f>
        <v>0</v>
      </c>
      <c r="K84" s="59" t="s">
        <v>4</v>
      </c>
      <c r="L84" s="8"/>
      <c r="M84" s="60" t="s">
        <v>4</v>
      </c>
      <c r="N84" s="61" t="s">
        <v>21</v>
      </c>
      <c r="O84" s="62">
        <v>0</v>
      </c>
      <c r="P84" s="62">
        <f t="shared" ref="P84:P87" si="1">O84*H84</f>
        <v>0</v>
      </c>
      <c r="Q84" s="62">
        <v>0</v>
      </c>
      <c r="R84" s="62">
        <f t="shared" ref="R84:R87" si="2">Q84*H84</f>
        <v>0</v>
      </c>
      <c r="S84" s="62">
        <v>0</v>
      </c>
      <c r="T84" s="63">
        <f t="shared" ref="T84:T87" si="3">S84*H84</f>
        <v>0</v>
      </c>
      <c r="U84" s="9"/>
      <c r="V84" s="9"/>
    </row>
    <row r="85" spans="1:22" x14ac:dyDescent="0.25">
      <c r="A85" s="9"/>
      <c r="B85" s="58"/>
      <c r="C85" s="69">
        <v>3</v>
      </c>
      <c r="D85" s="69" t="s">
        <v>46</v>
      </c>
      <c r="E85" s="70" t="s">
        <v>64</v>
      </c>
      <c r="F85" s="81" t="s">
        <v>75</v>
      </c>
      <c r="G85" s="71" t="s">
        <v>47</v>
      </c>
      <c r="H85" s="72">
        <v>1</v>
      </c>
      <c r="I85" s="73"/>
      <c r="J85" s="74">
        <f t="shared" si="0"/>
        <v>0</v>
      </c>
      <c r="K85" s="59" t="s">
        <v>4</v>
      </c>
      <c r="L85" s="8"/>
      <c r="M85" s="60" t="s">
        <v>4</v>
      </c>
      <c r="N85" s="61" t="s">
        <v>21</v>
      </c>
      <c r="O85" s="62">
        <v>0</v>
      </c>
      <c r="P85" s="62">
        <f t="shared" si="1"/>
        <v>0</v>
      </c>
      <c r="Q85" s="62">
        <v>0</v>
      </c>
      <c r="R85" s="62">
        <f t="shared" si="2"/>
        <v>0</v>
      </c>
      <c r="S85" s="62">
        <v>0</v>
      </c>
      <c r="T85" s="63">
        <f t="shared" si="3"/>
        <v>0</v>
      </c>
      <c r="U85" s="9"/>
      <c r="V85" s="9"/>
    </row>
    <row r="86" spans="1:22" x14ac:dyDescent="0.25">
      <c r="A86" s="9"/>
      <c r="B86" s="58"/>
      <c r="C86" s="69">
        <v>4</v>
      </c>
      <c r="D86" s="69" t="s">
        <v>46</v>
      </c>
      <c r="E86" s="70" t="s">
        <v>65</v>
      </c>
      <c r="F86" s="81" t="s">
        <v>110</v>
      </c>
      <c r="G86" s="71" t="s">
        <v>47</v>
      </c>
      <c r="H86" s="72">
        <v>1</v>
      </c>
      <c r="I86" s="73"/>
      <c r="J86" s="74">
        <f t="shared" si="0"/>
        <v>0</v>
      </c>
      <c r="K86" s="59" t="s">
        <v>4</v>
      </c>
      <c r="L86" s="8"/>
      <c r="M86" s="60" t="s">
        <v>4</v>
      </c>
      <c r="N86" s="61" t="s">
        <v>21</v>
      </c>
      <c r="O86" s="62">
        <v>0</v>
      </c>
      <c r="P86" s="62">
        <f t="shared" si="1"/>
        <v>0</v>
      </c>
      <c r="Q86" s="62">
        <v>0</v>
      </c>
      <c r="R86" s="62">
        <f t="shared" si="2"/>
        <v>0</v>
      </c>
      <c r="S86" s="62">
        <v>0</v>
      </c>
      <c r="T86" s="63">
        <f t="shared" si="3"/>
        <v>0</v>
      </c>
      <c r="U86" s="9"/>
      <c r="V86" s="9"/>
    </row>
    <row r="87" spans="1:22" x14ac:dyDescent="0.25">
      <c r="A87" s="9"/>
      <c r="B87" s="58"/>
      <c r="C87" s="69">
        <v>5</v>
      </c>
      <c r="D87" s="69" t="s">
        <v>46</v>
      </c>
      <c r="E87" s="70" t="s">
        <v>66</v>
      </c>
      <c r="F87" s="80" t="s">
        <v>76</v>
      </c>
      <c r="G87" s="71" t="s">
        <v>47</v>
      </c>
      <c r="H87" s="72">
        <v>1</v>
      </c>
      <c r="I87" s="73"/>
      <c r="J87" s="74">
        <f t="shared" ref="J87" si="4">ROUND(I87*H87,2)</f>
        <v>0</v>
      </c>
      <c r="K87" s="59" t="s">
        <v>4</v>
      </c>
      <c r="L87" s="8"/>
      <c r="M87" s="60" t="s">
        <v>4</v>
      </c>
      <c r="N87" s="61" t="s">
        <v>21</v>
      </c>
      <c r="O87" s="62">
        <v>0</v>
      </c>
      <c r="P87" s="62">
        <f t="shared" si="1"/>
        <v>0</v>
      </c>
      <c r="Q87" s="62">
        <v>0</v>
      </c>
      <c r="R87" s="62">
        <f t="shared" si="2"/>
        <v>0</v>
      </c>
      <c r="S87" s="62">
        <v>0</v>
      </c>
      <c r="T87" s="63">
        <f t="shared" si="3"/>
        <v>0</v>
      </c>
      <c r="U87" s="9"/>
      <c r="V87" s="9"/>
    </row>
    <row r="88" spans="1:22" x14ac:dyDescent="0.25">
      <c r="A88" s="9"/>
      <c r="B88" s="58"/>
      <c r="C88" s="69">
        <v>6</v>
      </c>
      <c r="D88" s="69" t="s">
        <v>46</v>
      </c>
      <c r="E88" s="70" t="s">
        <v>67</v>
      </c>
      <c r="F88" s="80" t="s">
        <v>111</v>
      </c>
      <c r="G88" s="71" t="s">
        <v>47</v>
      </c>
      <c r="H88" s="72">
        <v>1</v>
      </c>
      <c r="I88" s="73"/>
      <c r="J88" s="74">
        <f t="shared" ref="J88" si="5">ROUND(I88*H88,2)</f>
        <v>0</v>
      </c>
      <c r="K88" s="59"/>
      <c r="L88" s="8"/>
      <c r="M88" s="60"/>
      <c r="N88" s="61"/>
      <c r="O88" s="62"/>
      <c r="P88" s="62"/>
      <c r="Q88" s="62"/>
      <c r="R88" s="62"/>
      <c r="S88" s="62"/>
      <c r="T88" s="63"/>
      <c r="U88" s="9"/>
      <c r="V88" s="9"/>
    </row>
    <row r="89" spans="1:22" x14ac:dyDescent="0.25">
      <c r="A89" s="9"/>
      <c r="B89" s="58"/>
      <c r="C89" s="69">
        <v>7</v>
      </c>
      <c r="D89" s="69" t="s">
        <v>46</v>
      </c>
      <c r="E89" s="70" t="s">
        <v>68</v>
      </c>
      <c r="F89" s="80" t="s">
        <v>104</v>
      </c>
      <c r="G89" s="71" t="s">
        <v>47</v>
      </c>
      <c r="H89" s="72">
        <v>1</v>
      </c>
      <c r="I89" s="73"/>
      <c r="J89" s="74">
        <f t="shared" ref="J89:J93" si="6">ROUND(I89*H89,2)</f>
        <v>0</v>
      </c>
      <c r="K89" s="59" t="s">
        <v>4</v>
      </c>
      <c r="L89" s="8"/>
      <c r="M89" s="60" t="s">
        <v>4</v>
      </c>
      <c r="N89" s="61" t="s">
        <v>21</v>
      </c>
      <c r="O89" s="62">
        <v>0</v>
      </c>
      <c r="P89" s="62">
        <f>O89*H89</f>
        <v>0</v>
      </c>
      <c r="Q89" s="62">
        <v>0</v>
      </c>
      <c r="R89" s="62">
        <f>Q89*H89</f>
        <v>0</v>
      </c>
      <c r="S89" s="62">
        <v>0</v>
      </c>
      <c r="T89" s="63">
        <f>S89*H89</f>
        <v>0</v>
      </c>
      <c r="U89" s="9"/>
      <c r="V89" s="9"/>
    </row>
    <row r="90" spans="1:22" x14ac:dyDescent="0.25">
      <c r="A90" s="9"/>
      <c r="B90" s="58"/>
      <c r="C90" s="69">
        <v>8</v>
      </c>
      <c r="D90" s="69" t="s">
        <v>46</v>
      </c>
      <c r="E90" s="70" t="s">
        <v>69</v>
      </c>
      <c r="F90" s="80" t="s">
        <v>120</v>
      </c>
      <c r="G90" s="71" t="s">
        <v>47</v>
      </c>
      <c r="H90" s="72">
        <v>1</v>
      </c>
      <c r="I90" s="73"/>
      <c r="J90" s="74">
        <f t="shared" si="6"/>
        <v>0</v>
      </c>
      <c r="K90" s="59" t="s">
        <v>4</v>
      </c>
      <c r="L90" s="8"/>
      <c r="M90" s="60" t="s">
        <v>4</v>
      </c>
      <c r="N90" s="61" t="s">
        <v>21</v>
      </c>
      <c r="O90" s="62">
        <v>0</v>
      </c>
      <c r="P90" s="62">
        <f>O90*H90</f>
        <v>0</v>
      </c>
      <c r="Q90" s="62">
        <v>0</v>
      </c>
      <c r="R90" s="62">
        <f>Q90*H90</f>
        <v>0</v>
      </c>
      <c r="S90" s="62">
        <v>0</v>
      </c>
      <c r="T90" s="63">
        <f>S90*H90</f>
        <v>0</v>
      </c>
      <c r="U90" s="9"/>
      <c r="V90" s="9"/>
    </row>
    <row r="91" spans="1:22" x14ac:dyDescent="0.25">
      <c r="A91" s="9"/>
      <c r="B91" s="58"/>
      <c r="C91" s="69">
        <v>9</v>
      </c>
      <c r="D91" s="69" t="s">
        <v>46</v>
      </c>
      <c r="E91" s="70" t="s">
        <v>70</v>
      </c>
      <c r="F91" s="80" t="s">
        <v>112</v>
      </c>
      <c r="G91" s="71" t="s">
        <v>47</v>
      </c>
      <c r="H91" s="72">
        <v>2</v>
      </c>
      <c r="I91" s="73"/>
      <c r="J91" s="74">
        <f t="shared" si="6"/>
        <v>0</v>
      </c>
      <c r="K91" s="59" t="s">
        <v>4</v>
      </c>
      <c r="L91" s="8"/>
      <c r="M91" s="60" t="s">
        <v>4</v>
      </c>
      <c r="N91" s="61" t="s">
        <v>21</v>
      </c>
      <c r="O91" s="62">
        <v>0</v>
      </c>
      <c r="P91" s="62">
        <f>O91*H91</f>
        <v>0</v>
      </c>
      <c r="Q91" s="62">
        <v>0</v>
      </c>
      <c r="R91" s="62">
        <f>Q91*H91</f>
        <v>0</v>
      </c>
      <c r="S91" s="62">
        <v>0</v>
      </c>
      <c r="T91" s="63">
        <f>S91*H91</f>
        <v>0</v>
      </c>
      <c r="U91" s="9"/>
      <c r="V91" s="9"/>
    </row>
    <row r="92" spans="1:22" x14ac:dyDescent="0.25">
      <c r="A92" s="9"/>
      <c r="B92" s="58"/>
      <c r="C92" s="69">
        <v>10</v>
      </c>
      <c r="D92" s="69" t="s">
        <v>46</v>
      </c>
      <c r="E92" s="70" t="s">
        <v>77</v>
      </c>
      <c r="F92" s="80" t="s">
        <v>109</v>
      </c>
      <c r="G92" s="71" t="s">
        <v>47</v>
      </c>
      <c r="H92" s="72">
        <v>2</v>
      </c>
      <c r="I92" s="73"/>
      <c r="J92" s="74">
        <f t="shared" si="6"/>
        <v>0</v>
      </c>
      <c r="K92" s="59" t="s">
        <v>4</v>
      </c>
      <c r="L92" s="8"/>
      <c r="M92" s="60" t="s">
        <v>4</v>
      </c>
      <c r="N92" s="61" t="s">
        <v>21</v>
      </c>
      <c r="O92" s="62">
        <v>0</v>
      </c>
      <c r="P92" s="62">
        <f t="shared" ref="P92:P93" si="7">O92*H92</f>
        <v>0</v>
      </c>
      <c r="Q92" s="62">
        <v>0</v>
      </c>
      <c r="R92" s="62">
        <f t="shared" ref="R92:R93" si="8">Q92*H92</f>
        <v>0</v>
      </c>
      <c r="S92" s="62">
        <v>0</v>
      </c>
      <c r="T92" s="63">
        <f t="shared" ref="T92:T93" si="9">S92*H92</f>
        <v>0</v>
      </c>
      <c r="U92" s="9"/>
      <c r="V92" s="9"/>
    </row>
    <row r="93" spans="1:22" x14ac:dyDescent="0.25">
      <c r="A93" s="9"/>
      <c r="B93" s="58"/>
      <c r="C93" s="69">
        <v>11</v>
      </c>
      <c r="D93" s="69" t="s">
        <v>46</v>
      </c>
      <c r="E93" s="70" t="s">
        <v>79</v>
      </c>
      <c r="F93" s="82" t="s">
        <v>78</v>
      </c>
      <c r="G93" s="71" t="s">
        <v>47</v>
      </c>
      <c r="H93" s="72">
        <v>1</v>
      </c>
      <c r="I93" s="73"/>
      <c r="J93" s="74">
        <f t="shared" si="6"/>
        <v>0</v>
      </c>
      <c r="K93" s="59" t="s">
        <v>4</v>
      </c>
      <c r="L93" s="8"/>
      <c r="M93" s="60" t="s">
        <v>4</v>
      </c>
      <c r="N93" s="61" t="s">
        <v>21</v>
      </c>
      <c r="O93" s="62">
        <v>0</v>
      </c>
      <c r="P93" s="62">
        <f t="shared" si="7"/>
        <v>0</v>
      </c>
      <c r="Q93" s="62">
        <v>0</v>
      </c>
      <c r="R93" s="62">
        <f t="shared" si="8"/>
        <v>0</v>
      </c>
      <c r="S93" s="62">
        <v>0</v>
      </c>
      <c r="T93" s="63">
        <f t="shared" si="9"/>
        <v>0</v>
      </c>
      <c r="U93" s="9"/>
      <c r="V93" s="9"/>
    </row>
    <row r="94" spans="1:22" x14ac:dyDescent="0.25">
      <c r="A94" s="9"/>
      <c r="B94" s="58"/>
      <c r="C94" s="69">
        <v>12</v>
      </c>
      <c r="D94" s="69" t="s">
        <v>46</v>
      </c>
      <c r="E94" s="70" t="s">
        <v>80</v>
      </c>
      <c r="F94" s="80" t="s">
        <v>106</v>
      </c>
      <c r="G94" s="71" t="s">
        <v>47</v>
      </c>
      <c r="H94" s="72">
        <v>1</v>
      </c>
      <c r="I94" s="73"/>
      <c r="J94" s="74">
        <f t="shared" ref="J94:J98" si="10">ROUND(I94*H94,2)</f>
        <v>0</v>
      </c>
      <c r="K94" s="59" t="s">
        <v>4</v>
      </c>
      <c r="L94" s="8"/>
      <c r="M94" s="60" t="s">
        <v>4</v>
      </c>
      <c r="N94" s="61" t="s">
        <v>21</v>
      </c>
      <c r="O94" s="62">
        <v>0</v>
      </c>
      <c r="P94" s="62">
        <f>O94*H94</f>
        <v>0</v>
      </c>
      <c r="Q94" s="62">
        <v>0</v>
      </c>
      <c r="R94" s="62">
        <f>Q94*H94</f>
        <v>0</v>
      </c>
      <c r="S94" s="62">
        <v>0</v>
      </c>
      <c r="T94" s="63">
        <f>S94*H94</f>
        <v>0</v>
      </c>
      <c r="U94" s="9"/>
      <c r="V94" s="9"/>
    </row>
    <row r="95" spans="1:22" x14ac:dyDescent="0.25">
      <c r="A95" s="9"/>
      <c r="B95" s="58"/>
      <c r="C95" s="69">
        <v>13</v>
      </c>
      <c r="D95" s="69" t="s">
        <v>46</v>
      </c>
      <c r="E95" s="70" t="s">
        <v>81</v>
      </c>
      <c r="F95" s="80" t="s">
        <v>105</v>
      </c>
      <c r="G95" s="71" t="s">
        <v>47</v>
      </c>
      <c r="H95" s="72">
        <v>1</v>
      </c>
      <c r="I95" s="73"/>
      <c r="J95" s="74">
        <f t="shared" si="10"/>
        <v>0</v>
      </c>
      <c r="K95" s="59" t="s">
        <v>4</v>
      </c>
      <c r="L95" s="8"/>
      <c r="M95" s="60" t="s">
        <v>4</v>
      </c>
      <c r="N95" s="61" t="s">
        <v>21</v>
      </c>
      <c r="O95" s="62">
        <v>0</v>
      </c>
      <c r="P95" s="62">
        <f>O95*H95</f>
        <v>0</v>
      </c>
      <c r="Q95" s="62">
        <v>0</v>
      </c>
      <c r="R95" s="62">
        <f>Q95*H95</f>
        <v>0</v>
      </c>
      <c r="S95" s="62">
        <v>0</v>
      </c>
      <c r="T95" s="63">
        <f>S95*H95</f>
        <v>0</v>
      </c>
      <c r="U95" s="9"/>
      <c r="V95" s="9"/>
    </row>
    <row r="96" spans="1:22" x14ac:dyDescent="0.25">
      <c r="A96" s="9"/>
      <c r="B96" s="58"/>
      <c r="C96" s="69">
        <v>14</v>
      </c>
      <c r="D96" s="69" t="s">
        <v>46</v>
      </c>
      <c r="E96" s="70" t="s">
        <v>82</v>
      </c>
      <c r="F96" s="80" t="s">
        <v>107</v>
      </c>
      <c r="G96" s="71" t="s">
        <v>47</v>
      </c>
      <c r="H96" s="72">
        <v>1</v>
      </c>
      <c r="I96" s="73"/>
      <c r="J96" s="74">
        <f t="shared" si="10"/>
        <v>0</v>
      </c>
      <c r="K96" s="59" t="s">
        <v>4</v>
      </c>
      <c r="L96" s="8"/>
      <c r="M96" s="60" t="s">
        <v>4</v>
      </c>
      <c r="N96" s="61" t="s">
        <v>21</v>
      </c>
      <c r="O96" s="62">
        <v>0</v>
      </c>
      <c r="P96" s="62">
        <f>O96*H96</f>
        <v>0</v>
      </c>
      <c r="Q96" s="62">
        <v>0</v>
      </c>
      <c r="R96" s="62">
        <f>Q96*H96</f>
        <v>0</v>
      </c>
      <c r="S96" s="62">
        <v>0</v>
      </c>
      <c r="T96" s="63">
        <f>S96*H96</f>
        <v>0</v>
      </c>
      <c r="U96" s="9"/>
      <c r="V96" s="9"/>
    </row>
    <row r="97" spans="1:22" x14ac:dyDescent="0.25">
      <c r="A97" s="9"/>
      <c r="B97" s="58"/>
      <c r="C97" s="69">
        <v>15</v>
      </c>
      <c r="D97" s="69" t="s">
        <v>46</v>
      </c>
      <c r="E97" s="70" t="s">
        <v>83</v>
      </c>
      <c r="F97" s="80" t="s">
        <v>108</v>
      </c>
      <c r="G97" s="71" t="s">
        <v>47</v>
      </c>
      <c r="H97" s="72">
        <v>1</v>
      </c>
      <c r="I97" s="73"/>
      <c r="J97" s="74">
        <f t="shared" si="10"/>
        <v>0</v>
      </c>
      <c r="K97" s="59" t="s">
        <v>4</v>
      </c>
      <c r="L97" s="8"/>
      <c r="M97" s="60" t="s">
        <v>4</v>
      </c>
      <c r="N97" s="61" t="s">
        <v>21</v>
      </c>
      <c r="O97" s="62">
        <v>0</v>
      </c>
      <c r="P97" s="62">
        <f t="shared" ref="P97:P98" si="11">O97*H97</f>
        <v>0</v>
      </c>
      <c r="Q97" s="62">
        <v>0</v>
      </c>
      <c r="R97" s="62">
        <f t="shared" ref="R97:R98" si="12">Q97*H97</f>
        <v>0</v>
      </c>
      <c r="S97" s="62">
        <v>0</v>
      </c>
      <c r="T97" s="63">
        <f t="shared" ref="T97:T98" si="13">S97*H97</f>
        <v>0</v>
      </c>
      <c r="U97" s="9"/>
      <c r="V97" s="9"/>
    </row>
    <row r="98" spans="1:22" x14ac:dyDescent="0.25">
      <c r="A98" s="9"/>
      <c r="B98" s="58"/>
      <c r="C98" s="69">
        <v>16</v>
      </c>
      <c r="D98" s="69" t="s">
        <v>46</v>
      </c>
      <c r="E98" s="70" t="s">
        <v>84</v>
      </c>
      <c r="F98" s="82" t="s">
        <v>85</v>
      </c>
      <c r="G98" s="71" t="s">
        <v>47</v>
      </c>
      <c r="H98" s="72">
        <v>1</v>
      </c>
      <c r="I98" s="73"/>
      <c r="J98" s="74">
        <f t="shared" si="10"/>
        <v>0</v>
      </c>
      <c r="K98" s="59" t="s">
        <v>4</v>
      </c>
      <c r="L98" s="8"/>
      <c r="M98" s="60" t="s">
        <v>4</v>
      </c>
      <c r="N98" s="61" t="s">
        <v>21</v>
      </c>
      <c r="O98" s="62">
        <v>0</v>
      </c>
      <c r="P98" s="62">
        <f t="shared" si="11"/>
        <v>0</v>
      </c>
      <c r="Q98" s="62">
        <v>0</v>
      </c>
      <c r="R98" s="62">
        <f t="shared" si="12"/>
        <v>0</v>
      </c>
      <c r="S98" s="62">
        <v>0</v>
      </c>
      <c r="T98" s="63">
        <f t="shared" si="13"/>
        <v>0</v>
      </c>
      <c r="U98" s="9"/>
      <c r="V98" s="9"/>
    </row>
    <row r="99" spans="1:22" x14ac:dyDescent="0.25">
      <c r="A99" s="9"/>
      <c r="B99" s="58"/>
      <c r="C99" s="69">
        <v>17</v>
      </c>
      <c r="D99" s="69" t="s">
        <v>46</v>
      </c>
      <c r="E99" s="70" t="s">
        <v>86</v>
      </c>
      <c r="F99" s="80" t="s">
        <v>90</v>
      </c>
      <c r="G99" s="71" t="s">
        <v>47</v>
      </c>
      <c r="H99" s="72">
        <v>1</v>
      </c>
      <c r="I99" s="73"/>
      <c r="J99" s="74">
        <f t="shared" ref="J99:J102" si="14">ROUND(I99*H99,2)</f>
        <v>0</v>
      </c>
      <c r="K99" s="59" t="s">
        <v>4</v>
      </c>
      <c r="L99" s="8"/>
      <c r="M99" s="60" t="s">
        <v>4</v>
      </c>
      <c r="N99" s="61" t="s">
        <v>21</v>
      </c>
      <c r="O99" s="62">
        <v>0</v>
      </c>
      <c r="P99" s="62">
        <f>O99*H99</f>
        <v>0</v>
      </c>
      <c r="Q99" s="62">
        <v>0</v>
      </c>
      <c r="R99" s="62">
        <f>Q99*H99</f>
        <v>0</v>
      </c>
      <c r="S99" s="62">
        <v>0</v>
      </c>
      <c r="T99" s="63">
        <f>S99*H99</f>
        <v>0</v>
      </c>
      <c r="U99" s="9"/>
      <c r="V99" s="9"/>
    </row>
    <row r="100" spans="1:22" x14ac:dyDescent="0.25">
      <c r="A100" s="9"/>
      <c r="B100" s="58"/>
      <c r="C100" s="69">
        <v>18</v>
      </c>
      <c r="D100" s="69" t="s">
        <v>46</v>
      </c>
      <c r="E100" s="70" t="s">
        <v>87</v>
      </c>
      <c r="F100" s="80" t="s">
        <v>99</v>
      </c>
      <c r="G100" s="71" t="s">
        <v>47</v>
      </c>
      <c r="H100" s="72">
        <v>1</v>
      </c>
      <c r="I100" s="73"/>
      <c r="J100" s="74">
        <f t="shared" si="14"/>
        <v>0</v>
      </c>
      <c r="K100" s="59" t="s">
        <v>4</v>
      </c>
      <c r="L100" s="8"/>
      <c r="M100" s="60" t="s">
        <v>4</v>
      </c>
      <c r="N100" s="61" t="s">
        <v>21</v>
      </c>
      <c r="O100" s="62">
        <v>0</v>
      </c>
      <c r="P100" s="62">
        <f>O100*H100</f>
        <v>0</v>
      </c>
      <c r="Q100" s="62">
        <v>0</v>
      </c>
      <c r="R100" s="62">
        <f>Q100*H100</f>
        <v>0</v>
      </c>
      <c r="S100" s="62">
        <v>0</v>
      </c>
      <c r="T100" s="63">
        <f>S100*H100</f>
        <v>0</v>
      </c>
      <c r="U100" s="9"/>
      <c r="V100" s="9"/>
    </row>
    <row r="101" spans="1:22" x14ac:dyDescent="0.25">
      <c r="A101" s="9"/>
      <c r="B101" s="58"/>
      <c r="C101" s="69">
        <v>19</v>
      </c>
      <c r="D101" s="69" t="s">
        <v>46</v>
      </c>
      <c r="E101" s="70" t="s">
        <v>88</v>
      </c>
      <c r="F101" s="80" t="s">
        <v>113</v>
      </c>
      <c r="G101" s="71" t="s">
        <v>47</v>
      </c>
      <c r="H101" s="72">
        <v>1</v>
      </c>
      <c r="I101" s="73"/>
      <c r="J101" s="74">
        <f t="shared" si="14"/>
        <v>0</v>
      </c>
      <c r="K101" s="59" t="s">
        <v>4</v>
      </c>
      <c r="L101" s="8"/>
      <c r="M101" s="60" t="s">
        <v>4</v>
      </c>
      <c r="N101" s="61" t="s">
        <v>21</v>
      </c>
      <c r="O101" s="62">
        <v>0</v>
      </c>
      <c r="P101" s="62">
        <f t="shared" ref="P101:P102" si="15">O101*H101</f>
        <v>0</v>
      </c>
      <c r="Q101" s="62">
        <v>0</v>
      </c>
      <c r="R101" s="62">
        <f t="shared" ref="R101:R102" si="16">Q101*H101</f>
        <v>0</v>
      </c>
      <c r="S101" s="62">
        <v>0</v>
      </c>
      <c r="T101" s="63">
        <f t="shared" ref="T101:T102" si="17">S101*H101</f>
        <v>0</v>
      </c>
      <c r="U101" s="9"/>
      <c r="V101" s="9"/>
    </row>
    <row r="102" spans="1:22" x14ac:dyDescent="0.25">
      <c r="A102" s="9"/>
      <c r="B102" s="58"/>
      <c r="C102" s="69">
        <v>20</v>
      </c>
      <c r="D102" s="69" t="s">
        <v>46</v>
      </c>
      <c r="E102" s="70" t="s">
        <v>89</v>
      </c>
      <c r="F102" s="82" t="s">
        <v>114</v>
      </c>
      <c r="G102" s="71" t="s">
        <v>47</v>
      </c>
      <c r="H102" s="72">
        <v>1</v>
      </c>
      <c r="I102" s="73"/>
      <c r="J102" s="74">
        <f t="shared" si="14"/>
        <v>0</v>
      </c>
      <c r="K102" s="59" t="s">
        <v>4</v>
      </c>
      <c r="L102" s="8"/>
      <c r="M102" s="60" t="s">
        <v>4</v>
      </c>
      <c r="N102" s="61" t="s">
        <v>21</v>
      </c>
      <c r="O102" s="62">
        <v>0</v>
      </c>
      <c r="P102" s="62">
        <f t="shared" si="15"/>
        <v>0</v>
      </c>
      <c r="Q102" s="62">
        <v>0</v>
      </c>
      <c r="R102" s="62">
        <f t="shared" si="16"/>
        <v>0</v>
      </c>
      <c r="S102" s="62">
        <v>0</v>
      </c>
      <c r="T102" s="63">
        <f t="shared" si="17"/>
        <v>0</v>
      </c>
      <c r="U102" s="9"/>
      <c r="V102" s="9"/>
    </row>
    <row r="103" spans="1:22" x14ac:dyDescent="0.25">
      <c r="A103" s="9"/>
      <c r="B103" s="58"/>
      <c r="C103" s="69">
        <v>21</v>
      </c>
      <c r="D103" s="69" t="s">
        <v>46</v>
      </c>
      <c r="E103" s="70" t="s">
        <v>91</v>
      </c>
      <c r="F103" s="80" t="s">
        <v>120</v>
      </c>
      <c r="G103" s="71" t="s">
        <v>47</v>
      </c>
      <c r="H103" s="72">
        <v>1</v>
      </c>
      <c r="I103" s="73"/>
      <c r="J103" s="74">
        <f t="shared" ref="J103:J106" si="18">ROUND(I103*H103,2)</f>
        <v>0</v>
      </c>
      <c r="K103" s="59" t="s">
        <v>4</v>
      </c>
      <c r="L103" s="8"/>
      <c r="M103" s="60" t="s">
        <v>4</v>
      </c>
      <c r="N103" s="61" t="s">
        <v>21</v>
      </c>
      <c r="O103" s="62">
        <v>0</v>
      </c>
      <c r="P103" s="62">
        <f>O103*H103</f>
        <v>0</v>
      </c>
      <c r="Q103" s="62">
        <v>0</v>
      </c>
      <c r="R103" s="62">
        <f>Q103*H103</f>
        <v>0</v>
      </c>
      <c r="S103" s="62">
        <v>0</v>
      </c>
      <c r="T103" s="63">
        <f>S103*H103</f>
        <v>0</v>
      </c>
      <c r="U103" s="9"/>
      <c r="V103" s="9"/>
    </row>
    <row r="104" spans="1:22" x14ac:dyDescent="0.25">
      <c r="A104" s="9"/>
      <c r="B104" s="58"/>
      <c r="C104" s="69">
        <v>22</v>
      </c>
      <c r="D104" s="69" t="s">
        <v>46</v>
      </c>
      <c r="E104" s="70" t="s">
        <v>92</v>
      </c>
      <c r="F104" s="80" t="s">
        <v>95</v>
      </c>
      <c r="G104" s="71" t="s">
        <v>47</v>
      </c>
      <c r="H104" s="72">
        <v>1</v>
      </c>
      <c r="I104" s="73"/>
      <c r="J104" s="74">
        <f t="shared" si="18"/>
        <v>0</v>
      </c>
      <c r="K104" s="59" t="s">
        <v>4</v>
      </c>
      <c r="L104" s="8"/>
      <c r="M104" s="60" t="s">
        <v>4</v>
      </c>
      <c r="N104" s="61" t="s">
        <v>21</v>
      </c>
      <c r="O104" s="62">
        <v>0</v>
      </c>
      <c r="P104" s="62">
        <f>O104*H104</f>
        <v>0</v>
      </c>
      <c r="Q104" s="62">
        <v>0</v>
      </c>
      <c r="R104" s="62">
        <f>Q104*H104</f>
        <v>0</v>
      </c>
      <c r="S104" s="62">
        <v>0</v>
      </c>
      <c r="T104" s="63">
        <f>S104*H104</f>
        <v>0</v>
      </c>
      <c r="U104" s="9"/>
      <c r="V104" s="9"/>
    </row>
    <row r="105" spans="1:22" x14ac:dyDescent="0.25">
      <c r="A105" s="9"/>
      <c r="B105" s="58"/>
      <c r="C105" s="69">
        <v>23</v>
      </c>
      <c r="D105" s="69" t="s">
        <v>46</v>
      </c>
      <c r="E105" s="70" t="s">
        <v>93</v>
      </c>
      <c r="F105" s="80" t="s">
        <v>115</v>
      </c>
      <c r="G105" s="71" t="s">
        <v>47</v>
      </c>
      <c r="H105" s="72">
        <v>1</v>
      </c>
      <c r="I105" s="73"/>
      <c r="J105" s="74">
        <f t="shared" si="18"/>
        <v>0</v>
      </c>
      <c r="K105" s="59" t="s">
        <v>4</v>
      </c>
      <c r="L105" s="8"/>
      <c r="M105" s="60" t="s">
        <v>4</v>
      </c>
      <c r="N105" s="61" t="s">
        <v>21</v>
      </c>
      <c r="O105" s="62">
        <v>0</v>
      </c>
      <c r="P105" s="62">
        <f t="shared" ref="P105:P106" si="19">O105*H105</f>
        <v>0</v>
      </c>
      <c r="Q105" s="62">
        <v>0</v>
      </c>
      <c r="R105" s="62">
        <f t="shared" ref="R105:R106" si="20">Q105*H105</f>
        <v>0</v>
      </c>
      <c r="S105" s="62">
        <v>0</v>
      </c>
      <c r="T105" s="63">
        <f t="shared" ref="T105:T106" si="21">S105*H105</f>
        <v>0</v>
      </c>
      <c r="U105" s="9"/>
      <c r="V105" s="9"/>
    </row>
    <row r="106" spans="1:22" x14ac:dyDescent="0.25">
      <c r="A106" s="9"/>
      <c r="B106" s="58"/>
      <c r="C106" s="69">
        <v>24</v>
      </c>
      <c r="D106" s="69" t="s">
        <v>46</v>
      </c>
      <c r="E106" s="70" t="s">
        <v>94</v>
      </c>
      <c r="F106" s="82" t="s">
        <v>116</v>
      </c>
      <c r="G106" s="71" t="s">
        <v>47</v>
      </c>
      <c r="H106" s="72">
        <v>1</v>
      </c>
      <c r="I106" s="73"/>
      <c r="J106" s="74">
        <f t="shared" si="18"/>
        <v>0</v>
      </c>
      <c r="K106" s="59" t="s">
        <v>4</v>
      </c>
      <c r="L106" s="8"/>
      <c r="M106" s="60" t="s">
        <v>4</v>
      </c>
      <c r="N106" s="61" t="s">
        <v>21</v>
      </c>
      <c r="O106" s="62">
        <v>0</v>
      </c>
      <c r="P106" s="62">
        <f t="shared" si="19"/>
        <v>0</v>
      </c>
      <c r="Q106" s="62">
        <v>0</v>
      </c>
      <c r="R106" s="62">
        <f t="shared" si="20"/>
        <v>0</v>
      </c>
      <c r="S106" s="62">
        <v>0</v>
      </c>
      <c r="T106" s="63">
        <f t="shared" si="21"/>
        <v>0</v>
      </c>
      <c r="U106" s="9"/>
      <c r="V106" s="9"/>
    </row>
    <row r="107" spans="1:22" x14ac:dyDescent="0.25">
      <c r="A107" s="9"/>
      <c r="B107" s="58"/>
      <c r="C107" s="69">
        <v>25</v>
      </c>
      <c r="D107" s="69" t="s">
        <v>46</v>
      </c>
      <c r="E107" s="70" t="s">
        <v>96</v>
      </c>
      <c r="F107" s="82" t="s">
        <v>117</v>
      </c>
      <c r="G107" s="71" t="s">
        <v>47</v>
      </c>
      <c r="H107" s="72">
        <v>1</v>
      </c>
      <c r="I107" s="73"/>
      <c r="J107" s="74">
        <f t="shared" ref="J107" si="22">ROUND(I107*H107,2)</f>
        <v>0</v>
      </c>
      <c r="K107" s="59" t="s">
        <v>4</v>
      </c>
      <c r="L107" s="8"/>
      <c r="M107" s="60" t="s">
        <v>4</v>
      </c>
      <c r="N107" s="61" t="s">
        <v>21</v>
      </c>
      <c r="O107" s="62">
        <v>0</v>
      </c>
      <c r="P107" s="62">
        <f t="shared" ref="P107" si="23">O107*H107</f>
        <v>0</v>
      </c>
      <c r="Q107" s="62">
        <v>0</v>
      </c>
      <c r="R107" s="62">
        <f t="shared" ref="R107" si="24">Q107*H107</f>
        <v>0</v>
      </c>
      <c r="S107" s="62">
        <v>0</v>
      </c>
      <c r="T107" s="63">
        <f t="shared" ref="T107" si="25">S107*H107</f>
        <v>0</v>
      </c>
      <c r="U107" s="9"/>
      <c r="V107" s="9"/>
    </row>
    <row r="108" spans="1:22" x14ac:dyDescent="0.25">
      <c r="A108" s="9"/>
      <c r="B108" s="58"/>
      <c r="C108" s="69">
        <v>26</v>
      </c>
      <c r="D108" s="69" t="s">
        <v>46</v>
      </c>
      <c r="E108" s="70" t="s">
        <v>97</v>
      </c>
      <c r="F108" s="82" t="s">
        <v>118</v>
      </c>
      <c r="G108" s="71" t="s">
        <v>47</v>
      </c>
      <c r="H108" s="72">
        <v>1</v>
      </c>
      <c r="I108" s="73"/>
      <c r="J108" s="74">
        <f t="shared" ref="J108" si="26">ROUND(I108*H108,2)</f>
        <v>0</v>
      </c>
      <c r="K108" s="59" t="s">
        <v>4</v>
      </c>
      <c r="L108" s="8"/>
      <c r="M108" s="60" t="s">
        <v>4</v>
      </c>
      <c r="N108" s="61" t="s">
        <v>21</v>
      </c>
      <c r="O108" s="62">
        <v>0</v>
      </c>
      <c r="P108" s="62">
        <f t="shared" ref="P108" si="27">O108*H108</f>
        <v>0</v>
      </c>
      <c r="Q108" s="62">
        <v>0</v>
      </c>
      <c r="R108" s="62">
        <f t="shared" ref="R108" si="28">Q108*H108</f>
        <v>0</v>
      </c>
      <c r="S108" s="62">
        <v>0</v>
      </c>
      <c r="T108" s="63">
        <f t="shared" ref="T108" si="29">S108*H108</f>
        <v>0</v>
      </c>
      <c r="U108" s="9"/>
      <c r="V108" s="9"/>
    </row>
    <row r="109" spans="1:22" x14ac:dyDescent="0.25">
      <c r="A109" s="9"/>
      <c r="B109" s="58"/>
      <c r="C109" s="69">
        <v>27</v>
      </c>
      <c r="D109" s="69" t="s">
        <v>46</v>
      </c>
      <c r="E109" s="70" t="s">
        <v>98</v>
      </c>
      <c r="F109" s="82" t="s">
        <v>119</v>
      </c>
      <c r="G109" s="71" t="s">
        <v>47</v>
      </c>
      <c r="H109" s="72">
        <v>1</v>
      </c>
      <c r="I109" s="73"/>
      <c r="J109" s="74">
        <f t="shared" ref="J109:J110" si="30">ROUND(I109*H109,2)</f>
        <v>0</v>
      </c>
      <c r="K109" s="59" t="s">
        <v>4</v>
      </c>
      <c r="L109" s="8"/>
      <c r="M109" s="60" t="s">
        <v>4</v>
      </c>
      <c r="N109" s="61" t="s">
        <v>21</v>
      </c>
      <c r="O109" s="62">
        <v>0</v>
      </c>
      <c r="P109" s="62">
        <f t="shared" ref="P109:P110" si="31">O109*H109</f>
        <v>0</v>
      </c>
      <c r="Q109" s="62">
        <v>0</v>
      </c>
      <c r="R109" s="62">
        <f t="shared" ref="R109:R110" si="32">Q109*H109</f>
        <v>0</v>
      </c>
      <c r="S109" s="62">
        <v>0</v>
      </c>
      <c r="T109" s="63">
        <f t="shared" ref="T109:T110" si="33">S109*H109</f>
        <v>0</v>
      </c>
      <c r="U109" s="9"/>
      <c r="V109" s="9"/>
    </row>
    <row r="110" spans="1:22" x14ac:dyDescent="0.25">
      <c r="A110" s="9"/>
      <c r="B110" s="58"/>
      <c r="C110" s="69">
        <v>28</v>
      </c>
      <c r="D110" s="69" t="s">
        <v>46</v>
      </c>
      <c r="E110" s="70" t="s">
        <v>100</v>
      </c>
      <c r="F110" s="82" t="s">
        <v>102</v>
      </c>
      <c r="G110" s="71" t="s">
        <v>47</v>
      </c>
      <c r="H110" s="72">
        <v>1</v>
      </c>
      <c r="I110" s="73"/>
      <c r="J110" s="74">
        <f t="shared" si="30"/>
        <v>0</v>
      </c>
      <c r="K110" s="59" t="s">
        <v>4</v>
      </c>
      <c r="L110" s="8"/>
      <c r="M110" s="60" t="s">
        <v>4</v>
      </c>
      <c r="N110" s="61" t="s">
        <v>21</v>
      </c>
      <c r="O110" s="62">
        <v>0</v>
      </c>
      <c r="P110" s="62">
        <f t="shared" si="31"/>
        <v>0</v>
      </c>
      <c r="Q110" s="62">
        <v>0</v>
      </c>
      <c r="R110" s="62">
        <f t="shared" si="32"/>
        <v>0</v>
      </c>
      <c r="S110" s="62">
        <v>0</v>
      </c>
      <c r="T110" s="63">
        <f t="shared" si="33"/>
        <v>0</v>
      </c>
      <c r="U110" s="9"/>
      <c r="V110" s="9"/>
    </row>
    <row r="111" spans="1:22" x14ac:dyDescent="0.25">
      <c r="A111" s="9"/>
      <c r="B111" s="58"/>
      <c r="C111" s="69">
        <v>29</v>
      </c>
      <c r="D111" s="69" t="s">
        <v>46</v>
      </c>
      <c r="E111" s="70" t="s">
        <v>101</v>
      </c>
      <c r="F111" s="82" t="s">
        <v>103</v>
      </c>
      <c r="G111" s="71" t="s">
        <v>47</v>
      </c>
      <c r="H111" s="72">
        <v>1</v>
      </c>
      <c r="I111" s="73"/>
      <c r="J111" s="74">
        <f t="shared" ref="J111" si="34">ROUND(I111*H111,2)</f>
        <v>0</v>
      </c>
      <c r="K111" s="59" t="s">
        <v>4</v>
      </c>
      <c r="L111" s="8"/>
      <c r="M111" s="60" t="s">
        <v>4</v>
      </c>
      <c r="N111" s="61" t="s">
        <v>21</v>
      </c>
      <c r="O111" s="62">
        <v>0</v>
      </c>
      <c r="P111" s="62">
        <f t="shared" ref="P111" si="35">O111*H111</f>
        <v>0</v>
      </c>
      <c r="Q111" s="62">
        <v>0</v>
      </c>
      <c r="R111" s="62">
        <f t="shared" ref="R111" si="36">Q111*H111</f>
        <v>0</v>
      </c>
      <c r="S111" s="62">
        <v>0</v>
      </c>
      <c r="T111" s="63">
        <f t="shared" ref="T111" si="37">S111*H111</f>
        <v>0</v>
      </c>
      <c r="U111" s="9"/>
      <c r="V111" s="9"/>
    </row>
    <row r="112" spans="1:22" x14ac:dyDescent="0.25">
      <c r="B112" s="100"/>
      <c r="C112" s="93"/>
      <c r="D112" s="93"/>
      <c r="E112" s="94"/>
      <c r="F112" s="95"/>
      <c r="G112" s="96"/>
      <c r="H112" s="97"/>
      <c r="I112" s="98"/>
      <c r="J112" s="99"/>
    </row>
  </sheetData>
  <mergeCells count="9">
    <mergeCell ref="E72:H72"/>
    <mergeCell ref="L2:V2"/>
    <mergeCell ref="E7:H7"/>
    <mergeCell ref="E9:H9"/>
    <mergeCell ref="E18:H18"/>
    <mergeCell ref="E27:H27"/>
    <mergeCell ref="E48:H48"/>
    <mergeCell ref="E50:H50"/>
    <mergeCell ref="E70:H70"/>
  </mergeCells>
  <phoneticPr fontId="14" type="noConversion"/>
  <pageMargins left="0.7" right="0.7" top="0.78740157499999996" bottom="0.78740157499999996" header="0.3" footer="0.3"/>
  <pageSetup paperSize="9" scale="5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PS_01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Dohnal</dc:creator>
  <cp:lastModifiedBy>David Dohnal</cp:lastModifiedBy>
  <cp:lastPrinted>2023-03-17T09:34:42Z</cp:lastPrinted>
  <dcterms:created xsi:type="dcterms:W3CDTF">2020-11-16T07:12:30Z</dcterms:created>
  <dcterms:modified xsi:type="dcterms:W3CDTF">2023-04-19T08:54:31Z</dcterms:modified>
</cp:coreProperties>
</file>