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icin\privadec_jicin\soutěž\VDJ Zebín_2024_06_19_soutěž_FINAL\"/>
    </mc:Choice>
  </mc:AlternateContent>
  <xr:revisionPtr revIDLastSave="0" documentId="13_ncr:1_{CB4C09FE-C1C6-4FF7-A264-5BED16D97E35}" xr6:coauthVersionLast="47" xr6:coauthVersionMax="47" xr10:uidLastSave="{00000000-0000-0000-0000-000000000000}"/>
  <bookViews>
    <workbookView xWindow="-120" yWindow="-120" windowWidth="38640" windowHeight="21120" activeTab="1" xr2:uid="{00000000-000D-0000-FFFF-FFFF00000000}"/>
  </bookViews>
  <sheets>
    <sheet name="Zebín_demontáže" sheetId="3" r:id="rId1"/>
    <sheet name="Zebín_AK_19-06-2024" sheetId="4" r:id="rId2"/>
  </sheets>
  <definedNames>
    <definedName name="_xlnm.Print_Area" localSheetId="1">'Zebín_AK_19-06-2024'!$A$1:$G$110</definedName>
    <definedName name="_xlnm.Print_Area" localSheetId="0">Zebín_demontáže!$A$1:$F$22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4" l="1"/>
  <c r="G20" i="4"/>
  <c r="G86" i="4" l="1"/>
  <c r="G28" i="4"/>
  <c r="G21" i="4" l="1"/>
  <c r="F13" i="3" l="1"/>
  <c r="G81" i="4"/>
  <c r="G7" i="4"/>
  <c r="G90" i="4"/>
  <c r="G83" i="4" l="1"/>
  <c r="G84" i="4"/>
  <c r="G85" i="4"/>
  <c r="G87" i="4"/>
  <c r="G88" i="4"/>
  <c r="G89" i="4"/>
  <c r="G45" i="4" l="1"/>
  <c r="G33" i="4"/>
  <c r="G10" i="4"/>
  <c r="G11" i="4"/>
  <c r="G12" i="4"/>
  <c r="G13" i="4"/>
  <c r="G14" i="4"/>
  <c r="G15" i="4"/>
  <c r="G16" i="4"/>
  <c r="G17" i="4"/>
  <c r="G18" i="4"/>
  <c r="G22" i="4"/>
  <c r="G23" i="4"/>
  <c r="G24" i="4"/>
  <c r="G25" i="4"/>
  <c r="G29" i="4"/>
  <c r="G30" i="4"/>
  <c r="G31" i="4"/>
  <c r="G32" i="4"/>
  <c r="G34" i="4"/>
  <c r="G35" i="4"/>
  <c r="G38" i="4"/>
  <c r="G39" i="4"/>
  <c r="G40" i="4"/>
  <c r="G41" i="4"/>
  <c r="G46" i="4"/>
  <c r="G47" i="4"/>
  <c r="G48" i="4"/>
  <c r="G50" i="4"/>
  <c r="G51" i="4"/>
  <c r="G52" i="4"/>
  <c r="G55" i="4"/>
  <c r="G56" i="4"/>
  <c r="G57" i="4"/>
  <c r="G58" i="4"/>
  <c r="G59" i="4"/>
  <c r="G60" i="4"/>
  <c r="G61" i="4"/>
  <c r="G63" i="4"/>
  <c r="G64" i="4"/>
  <c r="G65" i="4"/>
  <c r="G66" i="4"/>
  <c r="G67" i="4"/>
  <c r="G69" i="4"/>
  <c r="G72" i="4"/>
  <c r="G73" i="4"/>
  <c r="G75" i="4"/>
  <c r="G77" i="4"/>
  <c r="G78" i="4"/>
  <c r="G79" i="4"/>
  <c r="G80" i="4"/>
  <c r="G82" i="4"/>
  <c r="G91" i="4"/>
  <c r="G92" i="4"/>
  <c r="G93" i="4"/>
  <c r="G94" i="4"/>
  <c r="F6" i="3" l="1"/>
  <c r="F7" i="3"/>
  <c r="F8" i="3"/>
  <c r="F9" i="3"/>
  <c r="F11" i="3"/>
  <c r="F12" i="3"/>
  <c r="F15" i="3"/>
  <c r="F16" i="3"/>
  <c r="F17" i="3"/>
  <c r="F18" i="3"/>
  <c r="F19" i="3"/>
  <c r="F20" i="3"/>
  <c r="F5" i="3"/>
  <c r="F10" i="3" l="1"/>
  <c r="F14" i="3"/>
  <c r="F4" i="3"/>
  <c r="F22" i="3" l="1"/>
  <c r="D5" i="4" s="1"/>
  <c r="D6" i="4" l="1"/>
  <c r="G6" i="4" s="1"/>
  <c r="G5" i="4"/>
  <c r="G96" i="4" s="1"/>
</calcChain>
</file>

<file path=xl/sharedStrings.xml><?xml version="1.0" encoding="utf-8"?>
<sst xmlns="http://schemas.openxmlformats.org/spreadsheetml/2006/main" count="304" uniqueCount="201">
  <si>
    <t>kpl.</t>
  </si>
  <si>
    <t>CENA JEDNOTKOVÁ (Kč)</t>
  </si>
  <si>
    <t>JEDNOTKA</t>
  </si>
  <si>
    <t>POPIS</t>
  </si>
  <si>
    <t>POZICE</t>
  </si>
  <si>
    <t>CENA CELKEM                    (Kč)</t>
  </si>
  <si>
    <t>dodávka</t>
  </si>
  <si>
    <t>montáž</t>
  </si>
  <si>
    <t>KUNST</t>
  </si>
  <si>
    <t>VODA CZ</t>
  </si>
  <si>
    <t>odtok z akumulace</t>
  </si>
  <si>
    <t>průtokoměr DN 300</t>
  </si>
  <si>
    <t>výtlačný řad - plnění akumulace</t>
  </si>
  <si>
    <t>šoupě DN 300 s ručním kolem, krátké</t>
  </si>
  <si>
    <t>odpadní potrubí</t>
  </si>
  <si>
    <t>armaturní šachta za kolektorem</t>
  </si>
  <si>
    <t>šoupě DN 400 s ručním kolem, krátké</t>
  </si>
  <si>
    <t>šoupě DN 200 s ručním kolem, krátké</t>
  </si>
  <si>
    <t>MNOŽSTVÍ</t>
  </si>
  <si>
    <t>montážní vložka DN 400</t>
  </si>
  <si>
    <t>přirubový kus TP DN 500 - dl. 1000 mm</t>
  </si>
  <si>
    <t>ks</t>
  </si>
  <si>
    <t>přírubový kus TP DN 400 - dl. 1000 mm</t>
  </si>
  <si>
    <t>přírubové koleno DN 400</t>
  </si>
  <si>
    <t>litina</t>
  </si>
  <si>
    <t>ocel</t>
  </si>
  <si>
    <t>armatury</t>
  </si>
  <si>
    <t>montážní vložka DN 500</t>
  </si>
  <si>
    <t>klapka DN 500 včetně servopohonu</t>
  </si>
  <si>
    <t>šoupě s ručním kolem DN 250</t>
  </si>
  <si>
    <t>šoupě s ručním kolem DN 200</t>
  </si>
  <si>
    <t>odbočný kus DN 400/300</t>
  </si>
  <si>
    <t>hmotnost (kg)</t>
  </si>
  <si>
    <t>klapka DN 400 včetně servopohonu</t>
  </si>
  <si>
    <t>celk. hmotnost (kg)</t>
  </si>
  <si>
    <t>vystrojení kolektoru</t>
  </si>
  <si>
    <t>m</t>
  </si>
  <si>
    <t>příruba DN 400</t>
  </si>
  <si>
    <t>příruba DN 300</t>
  </si>
  <si>
    <t>příruba DN 200</t>
  </si>
  <si>
    <t>bezpečnostní přepad</t>
  </si>
  <si>
    <t>šoupě DN 250 s ručním kolem</t>
  </si>
  <si>
    <t>0.1</t>
  </si>
  <si>
    <t>0.2</t>
  </si>
  <si>
    <t>0.3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</si>
  <si>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</si>
  <si>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</si>
  <si>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</si>
  <si>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</si>
  <si>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</si>
  <si>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</si>
  <si>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</si>
  <si>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</si>
  <si>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</si>
  <si>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</si>
  <si>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</si>
  <si>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</si>
  <si>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</si>
  <si>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</si>
  <si>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</si>
  <si>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</si>
  <si>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</si>
  <si>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</si>
  <si>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</si>
  <si>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</si>
  <si>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</si>
  <si>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</si>
  <si>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</si>
  <si>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</si>
  <si>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</si>
  <si>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</si>
  <si>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4</t>
  </si>
  <si>
    <t>4.1</t>
  </si>
  <si>
    <t>sací koš DN 500 + koleno 90°</t>
  </si>
  <si>
    <t>přírubový přechod FFR DN 500/400 - dl. 350 mm</t>
  </si>
  <si>
    <t>montážní vložka DN 300 (tvárná litina, epoxidová povrchová úprava)</t>
  </si>
  <si>
    <t>montážní vložka DN 400 (tvárná litina, epoxidová povrchová úprava)</t>
  </si>
  <si>
    <t xml:space="preserve">odbočný kus T DN 400/300, stavební délka 1345 mm </t>
  </si>
  <si>
    <t xml:space="preserve">přírubový kus TP DN 400 - dl. 900 mm </t>
  </si>
  <si>
    <t>potrubí a tvarovky (materiál nerez tř. 316 L)</t>
  </si>
  <si>
    <t>pojišťovací ventil DN 100</t>
  </si>
  <si>
    <t xml:space="preserve">odbočný kus T DN 400/200, stavební délka 900 mm </t>
  </si>
  <si>
    <t>koleno DN 400 - 90° (protisměr)</t>
  </si>
  <si>
    <t>odbočný kus T DN 400/400</t>
  </si>
  <si>
    <t xml:space="preserve">svařenec ze dvou protisměrných kusů DN 400 - 45° + potrubí stavební délky 325 mm </t>
  </si>
  <si>
    <t>šoupě DN 400 se zemní soupravou, krátké</t>
  </si>
  <si>
    <t>přírubový kus TP DN 400 - dl. 3000 mm</t>
  </si>
  <si>
    <t xml:space="preserve">přírubový přechod FFR DN 400/300 </t>
  </si>
  <si>
    <t>plunžrový ventil DN 300</t>
  </si>
  <si>
    <t>2.3</t>
  </si>
  <si>
    <t>2.4</t>
  </si>
  <si>
    <t>2.5</t>
  </si>
  <si>
    <t>2.6</t>
  </si>
  <si>
    <t>2.7</t>
  </si>
  <si>
    <t>2</t>
  </si>
  <si>
    <t>2.8</t>
  </si>
  <si>
    <t>2.9</t>
  </si>
  <si>
    <t>2.10</t>
  </si>
  <si>
    <t>2.11</t>
  </si>
  <si>
    <t>armaturní komora</t>
  </si>
  <si>
    <t>plnění akumulace</t>
  </si>
  <si>
    <t xml:space="preserve">odbočný kus T DN 300/300 - dl. 800 + 1085 mm včetně tří přírub </t>
  </si>
  <si>
    <t>přírubový kus TP DN 300 - dl. 500 mm</t>
  </si>
  <si>
    <t>přírubový kus TP DN 300 - dl. 1080 mm</t>
  </si>
  <si>
    <t>3.14</t>
  </si>
  <si>
    <t>3.15</t>
  </si>
  <si>
    <t>3.17</t>
  </si>
  <si>
    <t>3.18</t>
  </si>
  <si>
    <t>3.19</t>
  </si>
  <si>
    <t>potrubí DN 250 - dl. 1950 mm + koleno 90°</t>
  </si>
  <si>
    <t>potrubí DN 250 - dl. 950 mm + koleno 90°</t>
  </si>
  <si>
    <t>VDJ Zebín - demontáže</t>
  </si>
  <si>
    <t>specifikace demontovaného materiálu</t>
  </si>
  <si>
    <t>jednotka</t>
  </si>
  <si>
    <t>množství</t>
  </si>
  <si>
    <t>DEMONTÁŽE CELKEM</t>
  </si>
  <si>
    <t>kompletační a spojovací materiál - D+M</t>
  </si>
  <si>
    <t>zkoušky a revize</t>
  </si>
  <si>
    <t>kg</t>
  </si>
  <si>
    <t xml:space="preserve">demontáže </t>
  </si>
  <si>
    <t>ostatní činnosti</t>
  </si>
  <si>
    <t>podpůrné konstrukce (jekl 80/80 + sedlo)</t>
  </si>
  <si>
    <t>dokumentace skutečného provedení (2x tisk, 1x elektronicky v editovatelném formátu a v pdf)</t>
  </si>
  <si>
    <t>fotodokumentace (pouze elektronicky)</t>
  </si>
  <si>
    <t>zásobní řad</t>
  </si>
  <si>
    <t>potrubí DN 300 nebude měněno</t>
  </si>
  <si>
    <t>rozebrání stávajících podpěrných bloků včetně jejich likvidace</t>
  </si>
  <si>
    <t>3.16</t>
  </si>
  <si>
    <t>6.13</t>
  </si>
  <si>
    <t>6.14</t>
  </si>
  <si>
    <t>6.15</t>
  </si>
  <si>
    <t>součinnost provozovatele</t>
  </si>
  <si>
    <t>hod</t>
  </si>
  <si>
    <t xml:space="preserve">Poznámka: </t>
  </si>
  <si>
    <t xml:space="preserve"> - armatury budou dodány v tlakové řadě PN10, jejich dodávku zajišťuje investor</t>
  </si>
  <si>
    <t xml:space="preserve"> - šoupata budou dodána v krátkém provedení</t>
  </si>
  <si>
    <t>zařízení staveniště (zřízení, provoz, odstranění)</t>
  </si>
  <si>
    <t>demontáže stávajícího vystrojení - litina</t>
  </si>
  <si>
    <t>odkup demontovaného materiálu - litina</t>
  </si>
  <si>
    <t>demontáže stávajích zámečnických konstrukcí (zábradlí, žebříky, …..) - ocel</t>
  </si>
  <si>
    <t xml:space="preserve"> - součástí nabídkové ceny je i likvidace všech odpadů</t>
  </si>
  <si>
    <t>zábradlí výšky 1,10 m včetně okopového plechu</t>
  </si>
  <si>
    <t>6.16</t>
  </si>
  <si>
    <t xml:space="preserve"> - pro přírubové spoje budou použity nerezové šrouby a vějířovité podložky, těsnění s ocelovou vložkou</t>
  </si>
  <si>
    <t xml:space="preserve"> - atypické kusy budou svařovány na místě dle reálných potřeb prostorového uspořádání po předchozím doměření zhotovitelem</t>
  </si>
  <si>
    <t xml:space="preserve"> - veškerý materiál použitý na vodovod musí mít atest pro styk s pitnou vodou  </t>
  </si>
  <si>
    <t xml:space="preserve"> - závazné termíny</t>
  </si>
  <si>
    <t xml:space="preserve">      04. 09. 2024 - předání staveniště</t>
  </si>
  <si>
    <t xml:space="preserve">      11. 12. 2024 - předání kompletně dokončeného a funkčního díla</t>
  </si>
  <si>
    <t>6.17</t>
  </si>
  <si>
    <t xml:space="preserve"> - pro stavbu bude použita nereu třídy 316 L, tloušťka 3 mm</t>
  </si>
  <si>
    <t>zábradlí, žebříky, zámečnické prvky</t>
  </si>
  <si>
    <t>CELKOVÁ CENA DÍLA</t>
  </si>
  <si>
    <t>šoupě DN 100 s ručním kolem, krátké</t>
  </si>
  <si>
    <t>potrubí DN 400 s vyvařeným odbočením DN 100, stavební délka 875 mm</t>
  </si>
  <si>
    <t>přechod DN 300/400 + potrubí DN 400, stavební délka 1075 mm</t>
  </si>
  <si>
    <t>přírubový kus TP DN 400 - dl. 1785 mm</t>
  </si>
  <si>
    <t>2.12</t>
  </si>
  <si>
    <t>2.13</t>
  </si>
  <si>
    <t>přírubový kus TP DN 400 - dl. 900 mm</t>
  </si>
  <si>
    <t>přírubový kus TP DN 300 - dl. 1450 mm</t>
  </si>
  <si>
    <t>přírubový kus TP DN 300 - dl. 3000 mm</t>
  </si>
  <si>
    <t xml:space="preserve">přírubový kus TP DN 400 - dl. 1050 mm </t>
  </si>
  <si>
    <t>přírubový kus TP DN 300 - dl. 1250 mm</t>
  </si>
  <si>
    <t xml:space="preserve">přírubový kus TP DN 300 - dl. 850 mm </t>
  </si>
  <si>
    <t>vystrojení prostupu (LT DN 500) nerezovým potrubím v délce cca 2000 mm včetně přírub</t>
  </si>
  <si>
    <t xml:space="preserve">uzavírací klapka DN 400 s dvojitě uloženým excentricky uloženým diskem se servopohonem </t>
  </si>
  <si>
    <t>6.18</t>
  </si>
  <si>
    <t>jeřáb, lešení, ……</t>
  </si>
  <si>
    <t>přechod přes potrubí (kompozit)</t>
  </si>
  <si>
    <r>
      <t>obslužná lávka (kompozit) - předpokládaná plocha max. 1 m</t>
    </r>
    <r>
      <rPr>
        <vertAlign val="superscript"/>
        <sz val="9"/>
        <color theme="1"/>
        <rFont val="Tahoma"/>
        <family val="2"/>
        <charset val="238"/>
      </rPr>
      <t xml:space="preserve">2 </t>
    </r>
    <r>
      <rPr>
        <sz val="9"/>
        <color theme="1"/>
        <rFont val="Tahoma"/>
        <family val="2"/>
        <charset val="238"/>
      </rPr>
      <t>s maximální výškou do 0,60 m</t>
    </r>
  </si>
  <si>
    <t>odbočný kus DN 500/500</t>
  </si>
  <si>
    <t xml:space="preserve">žebřík nerezový s protiskluzovou úpravou Ž1 včetně pevných madel - dl. 3,40 m </t>
  </si>
  <si>
    <t xml:space="preserve">žebřík nerezový s protiskluzovou úpravou Ž2 včetně pevných madel - dl. 1,60 m </t>
  </si>
  <si>
    <t xml:space="preserve">žebřík nerezový s protiskluzovou úpravou Ž3 včetně pevných madel - dl. 1,60 m </t>
  </si>
  <si>
    <t xml:space="preserve">žebřík nerezový s protiskluzovou úpravou Ž4 včetně pevných madel - dl. 1,80 m </t>
  </si>
  <si>
    <t xml:space="preserve">žebřík nerezový s protiskluzovou úpravou Ž5 včetně pevných madel - dl. 1,80 m </t>
  </si>
  <si>
    <t xml:space="preserve">žebřík nerezový s protiskluzovou úpravou Ž6 včetně pevných madel - dl. 1,80 m </t>
  </si>
  <si>
    <t>6.19</t>
  </si>
  <si>
    <t>rezerva investora (disponuje pouze investor)</t>
  </si>
  <si>
    <t>VDJ Zebín - vystrojení armaturní komory, kolektoru a armaturní šachty  Soupis prací, dodávek a služeb</t>
  </si>
  <si>
    <t>1.11</t>
  </si>
  <si>
    <t>1.12</t>
  </si>
  <si>
    <t>1.13</t>
  </si>
  <si>
    <t>1.14</t>
  </si>
  <si>
    <t>1.15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</si>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</sst>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2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8"/>
      <color theme="1"/>
      <name val="Tahoma"/>
      <family val="2"/>
      <charset val="238"/>
    </font>
    <font>
      <vertAlign val="superscript"/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4" fontId="4" fillId="0" borderId="0" xfId="0" applyNumberFormat="1" applyFont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 indent="1"/>
    </xf>
    <xf numFmtId="4" fontId="1" fillId="0" borderId="2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right" vertical="center" wrapText="1" indent="1"/>
    </xf>
    <xf numFmtId="49" fontId="1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right" vertical="center" wrapText="1" indent="1"/>
    </xf>
    <xf numFmtId="3" fontId="3" fillId="0" borderId="11" xfId="0" applyNumberFormat="1" applyFont="1" applyBorder="1" applyAlignment="1">
      <alignment horizontal="right" vertical="center" indent="1"/>
    </xf>
    <xf numFmtId="0" fontId="3" fillId="0" borderId="4" xfId="0" applyFont="1" applyBorder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4" fontId="1" fillId="0" borderId="1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indent="1"/>
    </xf>
    <xf numFmtId="3" fontId="1" fillId="0" borderId="0" xfId="0" applyNumberFormat="1" applyFon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4" fontId="3" fillId="0" borderId="0" xfId="0" applyNumberFormat="1" applyFont="1" applyAlignment="1">
      <alignment horizontal="right" vertical="center" indent="1"/>
    </xf>
    <xf numFmtId="4" fontId="9" fillId="0" borderId="6" xfId="0" applyNumberFormat="1" applyFont="1" applyBorder="1" applyAlignment="1">
      <alignment horizontal="right" vertical="center" indent="1"/>
    </xf>
    <xf numFmtId="4" fontId="1" fillId="0" borderId="2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 indent="1"/>
      <protection locked="0"/>
    </xf>
    <xf numFmtId="4" fontId="1" fillId="0" borderId="2" xfId="0" applyNumberFormat="1" applyFont="1" applyBorder="1" applyAlignment="1" applyProtection="1">
      <alignment horizontal="right" vertical="center" indent="1"/>
      <protection locked="0"/>
    </xf>
    <xf numFmtId="14" fontId="4" fillId="0" borderId="0" xfId="0" applyNumberFormat="1" applyFont="1" applyAlignment="1" applyProtection="1">
      <alignment horizontal="left" vertical="center" indent="1"/>
      <protection locked="0"/>
    </xf>
    <xf numFmtId="3" fontId="5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zoomScale="120" zoomScaleNormal="120" workbookViewId="0">
      <selection activeCell="E13" sqref="E13"/>
    </sheetView>
  </sheetViews>
  <sheetFormatPr defaultColWidth="9.140625" defaultRowHeight="11.25" x14ac:dyDescent="0.15"/>
  <cols>
    <col min="1" max="1" width="6.7109375" style="5" customWidth="1"/>
    <col min="2" max="2" width="60.7109375" style="6" customWidth="1"/>
    <col min="3" max="3" width="8.7109375" style="5" customWidth="1"/>
    <col min="4" max="4" width="10.7109375" style="6" customWidth="1"/>
    <col min="5" max="6" width="15.7109375" style="1" customWidth="1"/>
    <col min="7" max="16384" width="9.140625" style="6"/>
  </cols>
  <sheetData>
    <row r="1" spans="1:9" s="2" customFormat="1" ht="39.950000000000003" customHeight="1" x14ac:dyDescent="0.25">
      <c r="A1" s="3" t="s">
        <v>111</v>
      </c>
      <c r="B1" s="3"/>
      <c r="C1" s="1"/>
      <c r="E1" s="1"/>
      <c r="F1" s="13">
        <v>45456</v>
      </c>
    </row>
    <row r="2" spans="1:9" s="2" customFormat="1" ht="18" customHeight="1" thickBot="1" x14ac:dyDescent="0.3">
      <c r="A2" s="29">
        <v>0</v>
      </c>
      <c r="B2" s="30" t="s">
        <v>112</v>
      </c>
      <c r="C2" s="31" t="s">
        <v>113</v>
      </c>
      <c r="D2" s="31" t="s">
        <v>114</v>
      </c>
      <c r="E2" s="31" t="s">
        <v>32</v>
      </c>
      <c r="F2" s="31" t="s">
        <v>34</v>
      </c>
    </row>
    <row r="3" spans="1:9" s="2" customFormat="1" ht="18" customHeight="1" thickTop="1" x14ac:dyDescent="0.25">
      <c r="A3" s="15"/>
      <c r="B3" s="27"/>
      <c r="C3" s="11"/>
      <c r="D3" s="11"/>
      <c r="E3" s="28"/>
      <c r="F3" s="28"/>
    </row>
    <row r="4" spans="1:9" s="2" customFormat="1" ht="18" customHeight="1" x14ac:dyDescent="0.25">
      <c r="A4" s="20" t="s">
        <v>42</v>
      </c>
      <c r="B4" s="12" t="s">
        <v>24</v>
      </c>
      <c r="C4" s="10"/>
      <c r="D4" s="10"/>
      <c r="E4" s="21"/>
      <c r="F4" s="23">
        <f>SUM(F5:F9)</f>
        <v>25705</v>
      </c>
    </row>
    <row r="5" spans="1:9" s="2" customFormat="1" ht="18" customHeight="1" x14ac:dyDescent="0.25">
      <c r="A5" s="20"/>
      <c r="B5" s="4" t="s">
        <v>20</v>
      </c>
      <c r="C5" s="10" t="s">
        <v>21</v>
      </c>
      <c r="D5" s="10">
        <v>26</v>
      </c>
      <c r="E5" s="21">
        <v>501</v>
      </c>
      <c r="F5" s="22">
        <f>D5*E5</f>
        <v>13026</v>
      </c>
      <c r="I5" s="18"/>
    </row>
    <row r="6" spans="1:9" s="2" customFormat="1" ht="18" customHeight="1" x14ac:dyDescent="0.25">
      <c r="A6" s="20"/>
      <c r="B6" s="4" t="s">
        <v>22</v>
      </c>
      <c r="C6" s="10" t="s">
        <v>21</v>
      </c>
      <c r="D6" s="10">
        <v>26</v>
      </c>
      <c r="E6" s="21">
        <v>445</v>
      </c>
      <c r="F6" s="22">
        <f t="shared" ref="F6:F20" si="0">D6*E6</f>
        <v>11570</v>
      </c>
      <c r="I6" s="18"/>
    </row>
    <row r="7" spans="1:9" s="2" customFormat="1" ht="18" customHeight="1" x14ac:dyDescent="0.25">
      <c r="A7" s="20"/>
      <c r="B7" s="4" t="s">
        <v>171</v>
      </c>
      <c r="C7" s="10" t="s">
        <v>21</v>
      </c>
      <c r="D7" s="10">
        <v>1</v>
      </c>
      <c r="E7" s="21">
        <v>327</v>
      </c>
      <c r="F7" s="22">
        <f t="shared" si="0"/>
        <v>327</v>
      </c>
      <c r="I7" s="18"/>
    </row>
    <row r="8" spans="1:9" s="2" customFormat="1" ht="18" customHeight="1" x14ac:dyDescent="0.25">
      <c r="A8" s="20"/>
      <c r="B8" s="4" t="s">
        <v>31</v>
      </c>
      <c r="C8" s="10" t="s">
        <v>21</v>
      </c>
      <c r="D8" s="10">
        <v>2</v>
      </c>
      <c r="E8" s="21">
        <v>210</v>
      </c>
      <c r="F8" s="22">
        <f t="shared" si="0"/>
        <v>420</v>
      </c>
      <c r="I8" s="18"/>
    </row>
    <row r="9" spans="1:9" s="2" customFormat="1" ht="18" customHeight="1" x14ac:dyDescent="0.25">
      <c r="A9" s="20"/>
      <c r="B9" s="4" t="s">
        <v>23</v>
      </c>
      <c r="C9" s="10" t="s">
        <v>21</v>
      </c>
      <c r="D9" s="10">
        <v>2</v>
      </c>
      <c r="E9" s="21">
        <v>181</v>
      </c>
      <c r="F9" s="22">
        <f t="shared" si="0"/>
        <v>362</v>
      </c>
      <c r="I9" s="18"/>
    </row>
    <row r="10" spans="1:9" s="2" customFormat="1" ht="18" customHeight="1" x14ac:dyDescent="0.25">
      <c r="A10" s="20" t="s">
        <v>43</v>
      </c>
      <c r="B10" s="12" t="s">
        <v>25</v>
      </c>
      <c r="C10" s="10"/>
      <c r="D10" s="10"/>
      <c r="E10" s="21"/>
      <c r="F10" s="23">
        <f>SUM(F11:F13)</f>
        <v>315</v>
      </c>
      <c r="I10" s="18"/>
    </row>
    <row r="11" spans="1:9" s="2" customFormat="1" ht="18" customHeight="1" x14ac:dyDescent="0.25">
      <c r="A11" s="20"/>
      <c r="B11" s="4" t="s">
        <v>20</v>
      </c>
      <c r="C11" s="10" t="s">
        <v>21</v>
      </c>
      <c r="D11" s="10">
        <v>3</v>
      </c>
      <c r="E11" s="21">
        <v>35</v>
      </c>
      <c r="F11" s="22">
        <f t="shared" si="0"/>
        <v>105</v>
      </c>
      <c r="I11" s="18"/>
    </row>
    <row r="12" spans="1:9" s="2" customFormat="1" ht="18" customHeight="1" x14ac:dyDescent="0.25">
      <c r="A12" s="20"/>
      <c r="B12" s="4" t="s">
        <v>22</v>
      </c>
      <c r="C12" s="10" t="s">
        <v>21</v>
      </c>
      <c r="D12" s="10">
        <v>2</v>
      </c>
      <c r="E12" s="21">
        <v>30</v>
      </c>
      <c r="F12" s="22">
        <f t="shared" si="0"/>
        <v>60</v>
      </c>
      <c r="I12" s="18"/>
    </row>
    <row r="13" spans="1:9" s="2" customFormat="1" ht="18" customHeight="1" x14ac:dyDescent="0.25">
      <c r="A13" s="20"/>
      <c r="B13" s="4" t="s">
        <v>151</v>
      </c>
      <c r="C13" s="10" t="s">
        <v>0</v>
      </c>
      <c r="D13" s="10">
        <v>1</v>
      </c>
      <c r="E13" s="21">
        <v>150</v>
      </c>
      <c r="F13" s="22">
        <f t="shared" si="0"/>
        <v>150</v>
      </c>
      <c r="I13" s="18"/>
    </row>
    <row r="14" spans="1:9" s="2" customFormat="1" ht="18" customHeight="1" x14ac:dyDescent="0.25">
      <c r="A14" s="20" t="s">
        <v>44</v>
      </c>
      <c r="B14" s="12" t="s">
        <v>26</v>
      </c>
      <c r="C14" s="10"/>
      <c r="D14" s="10"/>
      <c r="E14" s="21"/>
      <c r="F14" s="23">
        <f>SUM(F15:F20)</f>
        <v>2071</v>
      </c>
      <c r="I14" s="18"/>
    </row>
    <row r="15" spans="1:9" s="2" customFormat="1" ht="18" customHeight="1" x14ac:dyDescent="0.25">
      <c r="A15" s="20"/>
      <c r="B15" s="4" t="s">
        <v>27</v>
      </c>
      <c r="C15" s="10" t="s">
        <v>21</v>
      </c>
      <c r="D15" s="10">
        <v>1</v>
      </c>
      <c r="E15" s="21">
        <v>220</v>
      </c>
      <c r="F15" s="22">
        <f t="shared" si="0"/>
        <v>220</v>
      </c>
      <c r="I15" s="18"/>
    </row>
    <row r="16" spans="1:9" s="2" customFormat="1" ht="18" customHeight="1" x14ac:dyDescent="0.25">
      <c r="A16" s="20"/>
      <c r="B16" s="4" t="s">
        <v>28</v>
      </c>
      <c r="C16" s="10" t="s">
        <v>21</v>
      </c>
      <c r="D16" s="10">
        <v>2</v>
      </c>
      <c r="E16" s="21">
        <v>350</v>
      </c>
      <c r="F16" s="22">
        <f t="shared" si="0"/>
        <v>700</v>
      </c>
      <c r="I16" s="18"/>
    </row>
    <row r="17" spans="1:9" s="2" customFormat="1" ht="18" customHeight="1" x14ac:dyDescent="0.25">
      <c r="A17" s="20"/>
      <c r="B17" s="4" t="s">
        <v>19</v>
      </c>
      <c r="C17" s="10" t="s">
        <v>21</v>
      </c>
      <c r="D17" s="10">
        <v>1</v>
      </c>
      <c r="E17" s="21">
        <v>90</v>
      </c>
      <c r="F17" s="22">
        <f t="shared" si="0"/>
        <v>90</v>
      </c>
      <c r="I17" s="18"/>
    </row>
    <row r="18" spans="1:9" s="2" customFormat="1" ht="18" customHeight="1" x14ac:dyDescent="0.25">
      <c r="A18" s="20"/>
      <c r="B18" s="4" t="s">
        <v>33</v>
      </c>
      <c r="C18" s="10" t="s">
        <v>21</v>
      </c>
      <c r="D18" s="10">
        <v>2</v>
      </c>
      <c r="E18" s="21">
        <v>260</v>
      </c>
      <c r="F18" s="22">
        <f t="shared" si="0"/>
        <v>520</v>
      </c>
      <c r="I18" s="18"/>
    </row>
    <row r="19" spans="1:9" s="2" customFormat="1" ht="18" customHeight="1" x14ac:dyDescent="0.25">
      <c r="A19" s="20"/>
      <c r="B19" s="4" t="s">
        <v>29</v>
      </c>
      <c r="C19" s="10" t="s">
        <v>21</v>
      </c>
      <c r="D19" s="10">
        <v>2</v>
      </c>
      <c r="E19" s="21">
        <v>208</v>
      </c>
      <c r="F19" s="22">
        <f t="shared" si="0"/>
        <v>416</v>
      </c>
      <c r="I19" s="18"/>
    </row>
    <row r="20" spans="1:9" s="2" customFormat="1" ht="18" customHeight="1" x14ac:dyDescent="0.25">
      <c r="A20" s="20"/>
      <c r="B20" s="4" t="s">
        <v>30</v>
      </c>
      <c r="C20" s="10" t="s">
        <v>21</v>
      </c>
      <c r="D20" s="10">
        <v>1</v>
      </c>
      <c r="E20" s="21">
        <v>125</v>
      </c>
      <c r="F20" s="22">
        <f t="shared" si="0"/>
        <v>125</v>
      </c>
      <c r="I20" s="18"/>
    </row>
    <row r="21" spans="1:9" ht="18" customHeight="1" thickBot="1" x14ac:dyDescent="0.2">
      <c r="A21" s="24"/>
      <c r="B21" s="25"/>
      <c r="C21" s="14"/>
      <c r="D21" s="14"/>
      <c r="E21" s="14"/>
      <c r="F21" s="14"/>
      <c r="G21" s="2"/>
    </row>
    <row r="22" spans="1:9" ht="18" customHeight="1" thickBot="1" x14ac:dyDescent="0.2">
      <c r="A22" s="7"/>
      <c r="B22" s="33" t="s">
        <v>115</v>
      </c>
      <c r="C22" s="8"/>
      <c r="D22" s="9"/>
      <c r="E22" s="26"/>
      <c r="F22" s="32">
        <f>F4+F10+F14</f>
        <v>28091</v>
      </c>
      <c r="G22" s="2"/>
      <c r="I22" s="49"/>
    </row>
    <row r="23" spans="1:9" ht="18" customHeight="1" x14ac:dyDescent="0.15">
      <c r="G23" s="2"/>
    </row>
  </sheetData>
  <sheetProtection algorithmName="SHA-512" hashValue="8ciJvk1wVsjEwSa15bjSH0VHOQsqmhoEJnLTibvSeIKW58yDqypnOY2fTxHcnDiozfvb8ic/iGtwtfuWGeMsxQ==" saltValue="5rQvGbDPD4Gwu7tXSjn3CA==" spinCount="100000" sheet="1" objects="1" scenarios="1"/>
  <printOptions horizontalCentered="1"/>
  <pageMargins left="0.78740157480314965" right="0.59055118110236227" top="0.78740157480314965" bottom="0.59055118110236227" header="0" footer="0"/>
  <pageSetup paperSize="9" fitToHeight="0" orientation="landscape" r:id="rId1"/>
  <ignoredErrors>
    <ignoredError sqref="F14 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7"/>
  <sheetViews>
    <sheetView tabSelected="1" topLeftCell="A31" zoomScale="115" zoomScaleNormal="115" workbookViewId="0">
      <selection activeCell="B83" sqref="B83"/>
    </sheetView>
  </sheetViews>
  <sheetFormatPr defaultColWidth="9.140625" defaultRowHeight="11.25" x14ac:dyDescent="0.15"/>
  <cols>
    <col min="1" max="1" width="6.7109375" style="5" customWidth="1"/>
    <col min="2" max="2" width="75.7109375" style="6" customWidth="1"/>
    <col min="3" max="3" width="8.7109375" style="5" customWidth="1"/>
    <col min="4" max="4" width="10.7109375" style="6" customWidth="1"/>
    <col min="5" max="5" width="12.7109375" style="48" customWidth="1"/>
    <col min="6" max="6" width="12.7109375" style="49" customWidth="1"/>
    <col min="7" max="7" width="18.7109375" style="49" customWidth="1"/>
    <col min="8" max="8" width="1.7109375" style="49" customWidth="1"/>
    <col min="9" max="10" width="10.140625" style="50" hidden="1" customWidth="1"/>
    <col min="11" max="11" width="1.7109375" style="6" hidden="1" customWidth="1"/>
    <col min="12" max="13" width="0" style="6" hidden="1" customWidth="1"/>
    <col min="14" max="14" width="15.7109375" style="1" customWidth="1"/>
    <col min="15" max="15" width="15.7109375" style="6" customWidth="1"/>
    <col min="16" max="16384" width="9.140625" style="6"/>
  </cols>
  <sheetData>
    <row r="1" spans="1:14" s="2" customFormat="1" ht="50.1" customHeight="1" x14ac:dyDescent="0.25">
      <c r="A1" s="68" t="s">
        <v>180</v>
      </c>
      <c r="B1" s="68"/>
      <c r="C1" s="68"/>
      <c r="D1" s="68"/>
      <c r="E1" s="68"/>
      <c r="F1" s="18"/>
      <c r="G1" s="60">
        <v>45462</v>
      </c>
      <c r="H1" s="34"/>
      <c r="I1" s="61" t="s">
        <v>8</v>
      </c>
      <c r="J1" s="61"/>
      <c r="L1" s="61" t="s">
        <v>9</v>
      </c>
      <c r="M1" s="61"/>
      <c r="N1" s="1"/>
    </row>
    <row r="2" spans="1:14" s="2" customFormat="1" ht="18" customHeight="1" x14ac:dyDescent="0.25">
      <c r="A2" s="62" t="s">
        <v>4</v>
      </c>
      <c r="B2" s="62" t="s">
        <v>3</v>
      </c>
      <c r="C2" s="62" t="s">
        <v>2</v>
      </c>
      <c r="D2" s="64" t="s">
        <v>18</v>
      </c>
      <c r="E2" s="66" t="s">
        <v>1</v>
      </c>
      <c r="F2" s="67"/>
      <c r="G2" s="64" t="s">
        <v>5</v>
      </c>
      <c r="H2" s="35"/>
      <c r="I2" s="19"/>
      <c r="J2" s="19"/>
      <c r="N2" s="1"/>
    </row>
    <row r="3" spans="1:14" s="2" customFormat="1" ht="18" customHeight="1" thickBot="1" x14ac:dyDescent="0.3">
      <c r="A3" s="63"/>
      <c r="B3" s="63"/>
      <c r="C3" s="63"/>
      <c r="D3" s="65"/>
      <c r="E3" s="36" t="s">
        <v>6</v>
      </c>
      <c r="F3" s="36" t="s">
        <v>7</v>
      </c>
      <c r="G3" s="65"/>
      <c r="H3" s="35"/>
      <c r="I3" s="19"/>
      <c r="J3" s="19"/>
      <c r="N3" s="1"/>
    </row>
    <row r="4" spans="1:14" s="2" customFormat="1" ht="18" customHeight="1" thickTop="1" x14ac:dyDescent="0.25">
      <c r="A4" s="37">
        <v>0</v>
      </c>
      <c r="B4" s="12" t="s">
        <v>119</v>
      </c>
      <c r="C4" s="10"/>
      <c r="D4" s="38"/>
      <c r="E4" s="16"/>
      <c r="F4" s="56"/>
      <c r="G4" s="17"/>
      <c r="H4" s="18"/>
      <c r="I4" s="19"/>
      <c r="J4" s="19"/>
      <c r="N4" s="1"/>
    </row>
    <row r="5" spans="1:14" s="2" customFormat="1" ht="18" customHeight="1" x14ac:dyDescent="0.25">
      <c r="A5" s="10" t="s">
        <v>42</v>
      </c>
      <c r="B5" s="4" t="s">
        <v>137</v>
      </c>
      <c r="C5" s="10" t="s">
        <v>118</v>
      </c>
      <c r="D5" s="38">
        <f>Zebín_demontáže!F22-Zebín_demontáže!F10</f>
        <v>27776</v>
      </c>
      <c r="E5" s="40">
        <v>0</v>
      </c>
      <c r="F5" s="57"/>
      <c r="G5" s="40">
        <f>D5*(E5+F5)</f>
        <v>0</v>
      </c>
      <c r="H5" s="18"/>
      <c r="I5" s="19"/>
      <c r="J5" s="19"/>
      <c r="N5" s="1"/>
    </row>
    <row r="6" spans="1:14" s="2" customFormat="1" ht="18" customHeight="1" x14ac:dyDescent="0.25">
      <c r="A6" s="10" t="s">
        <v>43</v>
      </c>
      <c r="B6" s="4" t="s">
        <v>138</v>
      </c>
      <c r="C6" s="10" t="s">
        <v>118</v>
      </c>
      <c r="D6" s="38">
        <f>-D5</f>
        <v>-27776</v>
      </c>
      <c r="E6" s="40">
        <v>0</v>
      </c>
      <c r="F6" s="57"/>
      <c r="G6" s="40">
        <f t="shared" ref="G6:G63" si="0">D6*(E6+F6)</f>
        <v>0</v>
      </c>
      <c r="H6" s="18"/>
      <c r="I6" s="19"/>
      <c r="J6" s="19"/>
      <c r="N6" s="1"/>
    </row>
    <row r="7" spans="1:14" s="2" customFormat="1" ht="18" customHeight="1" x14ac:dyDescent="0.25">
      <c r="A7" s="10" t="s">
        <v>44</v>
      </c>
      <c r="B7" s="4" t="s">
        <v>139</v>
      </c>
      <c r="C7" s="10" t="s">
        <v>118</v>
      </c>
      <c r="D7" s="38">
        <v>315</v>
      </c>
      <c r="E7" s="40">
        <v>0</v>
      </c>
      <c r="F7" s="57"/>
      <c r="G7" s="40">
        <f>D7*(E7+F7)</f>
        <v>0</v>
      </c>
      <c r="H7" s="18"/>
      <c r="I7" s="19"/>
      <c r="J7" s="19"/>
      <c r="N7" s="1"/>
    </row>
    <row r="8" spans="1:14" s="2" customFormat="1" ht="18" customHeight="1" x14ac:dyDescent="0.25">
      <c r="A8" s="51">
        <v>1</v>
      </c>
      <c r="B8" s="12" t="s">
        <v>15</v>
      </c>
      <c r="C8" s="10"/>
      <c r="D8" s="10"/>
      <c r="E8" s="40"/>
      <c r="F8" s="57"/>
      <c r="G8" s="40"/>
      <c r="H8" s="18"/>
      <c r="I8" s="19"/>
      <c r="J8" s="19"/>
      <c r="N8" s="1"/>
    </row>
    <row r="9" spans="1:14" s="2" customFormat="1" ht="18" customHeight="1" x14ac:dyDescent="0.25">
      <c r="A9" s="10"/>
      <c r="B9" s="12" t="s">
        <v>79</v>
      </c>
      <c r="C9" s="10"/>
      <c r="D9" s="10"/>
      <c r="E9" s="40"/>
      <c r="F9" s="57"/>
      <c r="G9" s="40"/>
      <c r="H9" s="18"/>
      <c r="I9" s="19"/>
      <c r="J9" s="19"/>
      <c r="N9" s="1"/>
    </row>
    <row r="10" spans="1:14" s="2" customFormat="1" ht="18" customHeight="1" x14ac:dyDescent="0.25">
      <c r="A10" s="20" t="s">
        <v>45</v>
      </c>
      <c r="B10" s="4" t="s">
        <v>154</v>
      </c>
      <c r="C10" s="10" t="s">
        <v>0</v>
      </c>
      <c r="D10" s="10">
        <v>1</v>
      </c>
      <c r="E10" s="58"/>
      <c r="F10" s="57"/>
      <c r="G10" s="40">
        <f t="shared" si="0"/>
        <v>0</v>
      </c>
      <c r="H10" s="18"/>
      <c r="I10" s="19"/>
      <c r="J10" s="19"/>
      <c r="N10" s="1"/>
    </row>
    <row r="11" spans="1:14" s="2" customFormat="1" ht="18" customHeight="1" x14ac:dyDescent="0.25">
      <c r="A11" s="20" t="s">
        <v>46</v>
      </c>
      <c r="B11" s="4" t="s">
        <v>155</v>
      </c>
      <c r="C11" s="10" t="s">
        <v>0</v>
      </c>
      <c r="D11" s="10">
        <v>1</v>
      </c>
      <c r="E11" s="58"/>
      <c r="F11" s="57"/>
      <c r="G11" s="40">
        <f t="shared" si="0"/>
        <v>0</v>
      </c>
      <c r="H11" s="18"/>
      <c r="I11" s="19"/>
      <c r="J11" s="19"/>
      <c r="N11" s="1"/>
    </row>
    <row r="12" spans="1:14" s="2" customFormat="1" ht="18" customHeight="1" x14ac:dyDescent="0.25">
      <c r="A12" s="20" t="s">
        <v>47</v>
      </c>
      <c r="B12" s="4" t="s">
        <v>81</v>
      </c>
      <c r="C12" s="10" t="s">
        <v>21</v>
      </c>
      <c r="D12" s="10">
        <v>1</v>
      </c>
      <c r="E12" s="58"/>
      <c r="F12" s="57"/>
      <c r="G12" s="40">
        <f t="shared" si="0"/>
        <v>0</v>
      </c>
      <c r="H12" s="18"/>
      <c r="I12" s="19"/>
      <c r="J12" s="19"/>
      <c r="N12" s="1"/>
    </row>
    <row r="13" spans="1:14" s="2" customFormat="1" ht="18" customHeight="1" x14ac:dyDescent="0.25">
      <c r="A13" s="20" t="s">
        <v>48</v>
      </c>
      <c r="B13" s="4" t="s">
        <v>82</v>
      </c>
      <c r="C13" s="10" t="s">
        <v>0</v>
      </c>
      <c r="D13" s="10">
        <v>2</v>
      </c>
      <c r="E13" s="58"/>
      <c r="F13" s="57"/>
      <c r="G13" s="40">
        <f t="shared" si="0"/>
        <v>0</v>
      </c>
      <c r="H13" s="18"/>
      <c r="I13" s="19"/>
      <c r="J13" s="19"/>
      <c r="N13" s="1"/>
    </row>
    <row r="14" spans="1:14" s="2" customFormat="1" ht="18" customHeight="1" x14ac:dyDescent="0.25">
      <c r="A14" s="20" t="s">
        <v>49</v>
      </c>
      <c r="B14" s="4" t="s">
        <v>83</v>
      </c>
      <c r="C14" s="10" t="s">
        <v>21</v>
      </c>
      <c r="D14" s="10">
        <v>1</v>
      </c>
      <c r="E14" s="58"/>
      <c r="F14" s="57"/>
      <c r="G14" s="40">
        <f t="shared" si="0"/>
        <v>0</v>
      </c>
      <c r="H14" s="18"/>
      <c r="I14" s="19"/>
      <c r="J14" s="19"/>
      <c r="N14" s="1"/>
    </row>
    <row r="15" spans="1:14" s="2" customFormat="1" ht="18" customHeight="1" x14ac:dyDescent="0.25">
      <c r="A15" s="20" t="s">
        <v>50</v>
      </c>
      <c r="B15" s="4" t="s">
        <v>84</v>
      </c>
      <c r="C15" s="10" t="s">
        <v>0</v>
      </c>
      <c r="D15" s="10">
        <v>1</v>
      </c>
      <c r="E15" s="58"/>
      <c r="F15" s="57"/>
      <c r="G15" s="40">
        <f t="shared" si="0"/>
        <v>0</v>
      </c>
      <c r="H15" s="18"/>
      <c r="I15" s="19"/>
      <c r="J15" s="19"/>
      <c r="N15" s="1"/>
    </row>
    <row r="16" spans="1:14" s="2" customFormat="1" ht="18" customHeight="1" x14ac:dyDescent="0.25">
      <c r="A16" s="20" t="s">
        <v>51</v>
      </c>
      <c r="B16" s="4" t="s">
        <v>39</v>
      </c>
      <c r="C16" s="10" t="s">
        <v>21</v>
      </c>
      <c r="D16" s="10">
        <v>1</v>
      </c>
      <c r="E16" s="58"/>
      <c r="F16" s="57"/>
      <c r="G16" s="40">
        <f t="shared" si="0"/>
        <v>0</v>
      </c>
      <c r="H16" s="18"/>
      <c r="I16" s="19"/>
      <c r="J16" s="19"/>
      <c r="N16" s="1"/>
    </row>
    <row r="17" spans="1:14" s="2" customFormat="1" ht="18" customHeight="1" x14ac:dyDescent="0.25">
      <c r="A17" s="20" t="s">
        <v>52</v>
      </c>
      <c r="B17" s="4" t="s">
        <v>38</v>
      </c>
      <c r="C17" s="10" t="s">
        <v>21</v>
      </c>
      <c r="D17" s="10">
        <v>1</v>
      </c>
      <c r="E17" s="58"/>
      <c r="F17" s="57"/>
      <c r="G17" s="40">
        <f t="shared" si="0"/>
        <v>0</v>
      </c>
      <c r="H17" s="18"/>
      <c r="I17" s="19"/>
      <c r="J17" s="19"/>
      <c r="N17" s="1"/>
    </row>
    <row r="18" spans="1:14" s="2" customFormat="1" ht="18" customHeight="1" x14ac:dyDescent="0.25">
      <c r="A18" s="20" t="s">
        <v>53</v>
      </c>
      <c r="B18" s="4" t="s">
        <v>37</v>
      </c>
      <c r="C18" s="10" t="s">
        <v>21</v>
      </c>
      <c r="D18" s="10">
        <v>5</v>
      </c>
      <c r="E18" s="58"/>
      <c r="F18" s="57"/>
      <c r="G18" s="40">
        <f t="shared" si="0"/>
        <v>0</v>
      </c>
      <c r="H18" s="18"/>
      <c r="I18" s="19"/>
      <c r="J18" s="19"/>
      <c r="N18" s="1"/>
    </row>
    <row r="19" spans="1:14" s="2" customFormat="1" ht="18" customHeight="1" x14ac:dyDescent="0.25">
      <c r="A19" s="20"/>
      <c r="B19" s="12" t="s">
        <v>26</v>
      </c>
      <c r="C19" s="10"/>
      <c r="D19" s="10"/>
      <c r="E19" s="40"/>
      <c r="F19" s="57"/>
      <c r="G19" s="40"/>
      <c r="H19" s="18"/>
      <c r="I19" s="19"/>
      <c r="J19" s="19"/>
      <c r="N19" s="1"/>
    </row>
    <row r="20" spans="1:14" s="2" customFormat="1" ht="18" customHeight="1" x14ac:dyDescent="0.25">
      <c r="A20" s="20" t="s">
        <v>54</v>
      </c>
      <c r="B20" s="4" t="s">
        <v>153</v>
      </c>
      <c r="C20" s="10" t="s">
        <v>0</v>
      </c>
      <c r="D20" s="10">
        <v>1</v>
      </c>
      <c r="E20" s="40">
        <v>0</v>
      </c>
      <c r="F20" s="57"/>
      <c r="G20" s="40">
        <f t="shared" si="0"/>
        <v>0</v>
      </c>
      <c r="H20" s="18"/>
      <c r="I20" s="19"/>
      <c r="J20" s="19"/>
      <c r="N20" s="1"/>
    </row>
    <row r="21" spans="1:14" s="2" customFormat="1" ht="18" customHeight="1" x14ac:dyDescent="0.25">
      <c r="A21" s="20" t="s">
        <v>181</v>
      </c>
      <c r="B21" s="4" t="s">
        <v>17</v>
      </c>
      <c r="C21" s="10" t="s">
        <v>0</v>
      </c>
      <c r="D21" s="10">
        <v>1</v>
      </c>
      <c r="E21" s="40">
        <v>0</v>
      </c>
      <c r="F21" s="57"/>
      <c r="G21" s="40">
        <f t="shared" ref="G21" si="1">D21*(E21+F21)</f>
        <v>0</v>
      </c>
      <c r="H21" s="18"/>
      <c r="I21" s="19"/>
      <c r="J21" s="19"/>
      <c r="N21" s="1"/>
    </row>
    <row r="22" spans="1:14" s="2" customFormat="1" ht="18" customHeight="1" x14ac:dyDescent="0.25">
      <c r="A22" s="20" t="s">
        <v>182</v>
      </c>
      <c r="B22" s="4" t="s">
        <v>13</v>
      </c>
      <c r="C22" s="10" t="s">
        <v>0</v>
      </c>
      <c r="D22" s="10">
        <v>1</v>
      </c>
      <c r="E22" s="40">
        <v>0</v>
      </c>
      <c r="F22" s="57"/>
      <c r="G22" s="40">
        <f t="shared" si="0"/>
        <v>0</v>
      </c>
      <c r="H22" s="18"/>
      <c r="I22" s="19"/>
      <c r="J22" s="19"/>
      <c r="N22" s="1"/>
    </row>
    <row r="23" spans="1:14" s="2" customFormat="1" ht="18" customHeight="1" x14ac:dyDescent="0.25">
      <c r="A23" s="20" t="s">
        <v>183</v>
      </c>
      <c r="B23" s="4" t="s">
        <v>85</v>
      </c>
      <c r="C23" s="10" t="s">
        <v>0</v>
      </c>
      <c r="D23" s="10">
        <v>1</v>
      </c>
      <c r="E23" s="40">
        <v>0</v>
      </c>
      <c r="F23" s="57"/>
      <c r="G23" s="40">
        <f t="shared" si="0"/>
        <v>0</v>
      </c>
      <c r="H23" s="18"/>
      <c r="I23" s="19"/>
      <c r="J23" s="19"/>
      <c r="N23" s="1"/>
    </row>
    <row r="24" spans="1:14" s="2" customFormat="1" ht="18" customHeight="1" x14ac:dyDescent="0.25">
      <c r="A24" s="20" t="s">
        <v>184</v>
      </c>
      <c r="B24" s="4" t="s">
        <v>76</v>
      </c>
      <c r="C24" s="10" t="s">
        <v>0</v>
      </c>
      <c r="D24" s="10">
        <v>2</v>
      </c>
      <c r="E24" s="40">
        <v>0</v>
      </c>
      <c r="F24" s="57"/>
      <c r="G24" s="40">
        <f t="shared" si="0"/>
        <v>0</v>
      </c>
      <c r="H24" s="18"/>
      <c r="I24" s="19"/>
      <c r="J24" s="19"/>
      <c r="N24" s="1"/>
    </row>
    <row r="25" spans="1:14" s="2" customFormat="1" ht="18" customHeight="1" x14ac:dyDescent="0.25">
      <c r="A25" s="20" t="s">
        <v>185</v>
      </c>
      <c r="B25" s="4" t="s">
        <v>80</v>
      </c>
      <c r="C25" s="10" t="s">
        <v>0</v>
      </c>
      <c r="D25" s="10">
        <v>1</v>
      </c>
      <c r="E25" s="40">
        <v>0</v>
      </c>
      <c r="F25" s="57"/>
      <c r="G25" s="40">
        <f t="shared" si="0"/>
        <v>0</v>
      </c>
      <c r="H25" s="18"/>
      <c r="I25" s="19"/>
      <c r="J25" s="19"/>
      <c r="N25" s="1"/>
    </row>
    <row r="26" spans="1:14" s="2" customFormat="1" ht="18" customHeight="1" x14ac:dyDescent="0.25">
      <c r="A26" s="52" t="s">
        <v>94</v>
      </c>
      <c r="B26" s="12" t="s">
        <v>35</v>
      </c>
      <c r="C26" s="10"/>
      <c r="D26" s="10"/>
      <c r="E26" s="40"/>
      <c r="F26" s="57"/>
      <c r="G26" s="40"/>
      <c r="H26" s="18"/>
      <c r="I26" s="19"/>
      <c r="J26" s="19"/>
      <c r="N26" s="1"/>
    </row>
    <row r="27" spans="1:14" s="2" customFormat="1" ht="18" customHeight="1" x14ac:dyDescent="0.25">
      <c r="A27" s="52"/>
      <c r="B27" s="12" t="s">
        <v>12</v>
      </c>
      <c r="C27" s="10"/>
      <c r="D27" s="10"/>
      <c r="E27" s="40"/>
      <c r="F27" s="57"/>
      <c r="G27" s="40"/>
      <c r="H27" s="18"/>
      <c r="I27" s="19"/>
      <c r="J27" s="19"/>
      <c r="N27" s="1"/>
    </row>
    <row r="28" spans="1:14" s="2" customFormat="1" ht="18" customHeight="1" x14ac:dyDescent="0.25">
      <c r="A28" s="20" t="s">
        <v>55</v>
      </c>
      <c r="B28" s="4" t="s">
        <v>156</v>
      </c>
      <c r="C28" s="10" t="s">
        <v>21</v>
      </c>
      <c r="D28" s="10">
        <v>1</v>
      </c>
      <c r="E28" s="58"/>
      <c r="F28" s="57"/>
      <c r="G28" s="40">
        <f t="shared" ref="G28" si="2">D28*(E28+F28)</f>
        <v>0</v>
      </c>
      <c r="H28" s="18"/>
      <c r="I28" s="19"/>
      <c r="J28" s="19"/>
      <c r="N28" s="1"/>
    </row>
    <row r="29" spans="1:14" s="2" customFormat="1" ht="18" customHeight="1" x14ac:dyDescent="0.25">
      <c r="A29" s="20" t="s">
        <v>56</v>
      </c>
      <c r="B29" s="4" t="s">
        <v>86</v>
      </c>
      <c r="C29" s="10" t="s">
        <v>21</v>
      </c>
      <c r="D29" s="10">
        <v>6</v>
      </c>
      <c r="E29" s="58"/>
      <c r="F29" s="57"/>
      <c r="G29" s="40">
        <f t="shared" si="0"/>
        <v>0</v>
      </c>
      <c r="H29" s="18"/>
      <c r="I29" s="19"/>
      <c r="J29" s="19"/>
      <c r="N29" s="1"/>
    </row>
    <row r="30" spans="1:14" s="2" customFormat="1" ht="18" customHeight="1" x14ac:dyDescent="0.25">
      <c r="A30" s="20" t="s">
        <v>89</v>
      </c>
      <c r="B30" s="4" t="s">
        <v>160</v>
      </c>
      <c r="C30" s="10" t="s">
        <v>21</v>
      </c>
      <c r="D30" s="10">
        <v>1</v>
      </c>
      <c r="E30" s="58"/>
      <c r="F30" s="57"/>
      <c r="G30" s="40">
        <f t="shared" si="0"/>
        <v>0</v>
      </c>
      <c r="H30" s="18"/>
      <c r="I30" s="19"/>
      <c r="J30" s="19"/>
      <c r="N30" s="1"/>
    </row>
    <row r="31" spans="1:14" s="2" customFormat="1" ht="18" customHeight="1" x14ac:dyDescent="0.25">
      <c r="A31" s="20" t="s">
        <v>90</v>
      </c>
      <c r="B31" s="4" t="s">
        <v>161</v>
      </c>
      <c r="C31" s="10" t="s">
        <v>21</v>
      </c>
      <c r="D31" s="10">
        <v>1</v>
      </c>
      <c r="E31" s="58"/>
      <c r="F31" s="57"/>
      <c r="G31" s="40">
        <f t="shared" si="0"/>
        <v>0</v>
      </c>
      <c r="H31" s="18"/>
      <c r="I31" s="19"/>
      <c r="J31" s="19"/>
      <c r="N31" s="1"/>
    </row>
    <row r="32" spans="1:14" s="2" customFormat="1" ht="18" customHeight="1" x14ac:dyDescent="0.25">
      <c r="A32" s="20" t="s">
        <v>91</v>
      </c>
      <c r="B32" s="4" t="s">
        <v>87</v>
      </c>
      <c r="C32" s="10" t="s">
        <v>21</v>
      </c>
      <c r="D32" s="10">
        <v>1</v>
      </c>
      <c r="E32" s="58"/>
      <c r="F32" s="57"/>
      <c r="G32" s="40">
        <f t="shared" si="0"/>
        <v>0</v>
      </c>
      <c r="H32" s="18"/>
      <c r="I32" s="19"/>
      <c r="J32" s="19"/>
      <c r="N32" s="1"/>
    </row>
    <row r="33" spans="1:14" s="2" customFormat="1" ht="18" customHeight="1" x14ac:dyDescent="0.25">
      <c r="A33" s="20" t="s">
        <v>92</v>
      </c>
      <c r="B33" s="4" t="s">
        <v>16</v>
      </c>
      <c r="C33" s="10" t="s">
        <v>0</v>
      </c>
      <c r="D33" s="10">
        <v>1</v>
      </c>
      <c r="E33" s="40">
        <v>0</v>
      </c>
      <c r="F33" s="57"/>
      <c r="G33" s="40">
        <f t="shared" ref="G33" si="3">D33*(E33+F33)</f>
        <v>0</v>
      </c>
      <c r="H33" s="18"/>
      <c r="I33" s="19"/>
      <c r="J33" s="19"/>
      <c r="N33" s="1"/>
    </row>
    <row r="34" spans="1:14" s="2" customFormat="1" ht="18" customHeight="1" x14ac:dyDescent="0.25">
      <c r="A34" s="20" t="s">
        <v>93</v>
      </c>
      <c r="B34" s="4" t="s">
        <v>75</v>
      </c>
      <c r="C34" s="10" t="s">
        <v>0</v>
      </c>
      <c r="D34" s="10">
        <v>1</v>
      </c>
      <c r="E34" s="40">
        <v>0</v>
      </c>
      <c r="F34" s="57"/>
      <c r="G34" s="40">
        <f t="shared" si="0"/>
        <v>0</v>
      </c>
      <c r="H34" s="18"/>
      <c r="I34" s="19"/>
      <c r="J34" s="19"/>
      <c r="N34" s="1"/>
    </row>
    <row r="35" spans="1:14" s="2" customFormat="1" ht="18" customHeight="1" x14ac:dyDescent="0.25">
      <c r="A35" s="20" t="s">
        <v>95</v>
      </c>
      <c r="B35" s="4" t="s">
        <v>88</v>
      </c>
      <c r="C35" s="10" t="s">
        <v>0</v>
      </c>
      <c r="D35" s="10">
        <v>1</v>
      </c>
      <c r="E35" s="40">
        <v>0</v>
      </c>
      <c r="F35" s="57"/>
      <c r="G35" s="40">
        <f t="shared" si="0"/>
        <v>0</v>
      </c>
      <c r="H35" s="18"/>
      <c r="I35" s="19"/>
      <c r="J35" s="19"/>
      <c r="N35" s="1"/>
    </row>
    <row r="36" spans="1:14" s="2" customFormat="1" ht="18" customHeight="1" x14ac:dyDescent="0.25">
      <c r="A36" s="20"/>
      <c r="B36" s="12" t="s">
        <v>124</v>
      </c>
      <c r="C36" s="10"/>
      <c r="D36" s="10"/>
      <c r="E36" s="40"/>
      <c r="F36" s="57"/>
      <c r="G36" s="40"/>
      <c r="H36" s="18"/>
      <c r="I36" s="19"/>
      <c r="J36" s="19"/>
      <c r="N36" s="1"/>
    </row>
    <row r="37" spans="1:14" s="2" customFormat="1" ht="18" customHeight="1" x14ac:dyDescent="0.25">
      <c r="A37" s="20" t="s">
        <v>96</v>
      </c>
      <c r="B37" s="4" t="s">
        <v>156</v>
      </c>
      <c r="C37" s="10" t="s">
        <v>21</v>
      </c>
      <c r="D37" s="10">
        <v>1</v>
      </c>
      <c r="E37" s="58"/>
      <c r="F37" s="57"/>
      <c r="G37" s="40">
        <f t="shared" si="0"/>
        <v>0</v>
      </c>
      <c r="H37" s="18"/>
      <c r="I37" s="19"/>
      <c r="J37" s="19"/>
      <c r="N37" s="1"/>
    </row>
    <row r="38" spans="1:14" s="2" customFormat="1" ht="18" customHeight="1" x14ac:dyDescent="0.25">
      <c r="A38" s="20" t="s">
        <v>97</v>
      </c>
      <c r="B38" s="4" t="s">
        <v>86</v>
      </c>
      <c r="C38" s="10" t="s">
        <v>21</v>
      </c>
      <c r="D38" s="10">
        <v>7</v>
      </c>
      <c r="E38" s="58"/>
      <c r="F38" s="57"/>
      <c r="G38" s="40">
        <f t="shared" si="0"/>
        <v>0</v>
      </c>
      <c r="H38" s="18"/>
      <c r="I38" s="19"/>
      <c r="J38" s="19"/>
      <c r="N38" s="1"/>
    </row>
    <row r="39" spans="1:14" s="2" customFormat="1" ht="18" customHeight="1" x14ac:dyDescent="0.25">
      <c r="A39" s="20" t="s">
        <v>98</v>
      </c>
      <c r="B39" s="4" t="s">
        <v>159</v>
      </c>
      <c r="C39" s="10" t="s">
        <v>21</v>
      </c>
      <c r="D39" s="10">
        <v>1</v>
      </c>
      <c r="E39" s="58"/>
      <c r="F39" s="57"/>
      <c r="G39" s="40">
        <f t="shared" si="0"/>
        <v>0</v>
      </c>
      <c r="H39" s="18"/>
      <c r="I39" s="19"/>
      <c r="J39" s="19"/>
      <c r="N39" s="1"/>
    </row>
    <row r="40" spans="1:14" s="2" customFormat="1" ht="18" customHeight="1" x14ac:dyDescent="0.25">
      <c r="A40" s="20" t="s">
        <v>157</v>
      </c>
      <c r="B40" s="4" t="s">
        <v>87</v>
      </c>
      <c r="C40" s="10" t="s">
        <v>21</v>
      </c>
      <c r="D40" s="10">
        <v>1</v>
      </c>
      <c r="E40" s="58"/>
      <c r="F40" s="57"/>
      <c r="G40" s="40">
        <f t="shared" si="0"/>
        <v>0</v>
      </c>
      <c r="H40" s="18"/>
      <c r="I40" s="19"/>
      <c r="J40" s="19"/>
      <c r="N40" s="1"/>
    </row>
    <row r="41" spans="1:14" s="2" customFormat="1" ht="18" customHeight="1" x14ac:dyDescent="0.25">
      <c r="A41" s="20" t="s">
        <v>158</v>
      </c>
      <c r="B41" s="4" t="s">
        <v>16</v>
      </c>
      <c r="C41" s="10" t="s">
        <v>0</v>
      </c>
      <c r="D41" s="10">
        <v>1</v>
      </c>
      <c r="E41" s="40">
        <v>0</v>
      </c>
      <c r="F41" s="57"/>
      <c r="G41" s="40">
        <f t="shared" si="0"/>
        <v>0</v>
      </c>
      <c r="H41" s="18"/>
      <c r="I41" s="19"/>
      <c r="J41" s="19"/>
      <c r="N41" s="1"/>
    </row>
    <row r="42" spans="1:14" s="2" customFormat="1" ht="18" customHeight="1" x14ac:dyDescent="0.25">
      <c r="A42" s="52" t="s">
        <v>57</v>
      </c>
      <c r="B42" s="12" t="s">
        <v>99</v>
      </c>
      <c r="C42" s="10"/>
      <c r="D42" s="10"/>
      <c r="E42" s="40"/>
      <c r="F42" s="57"/>
      <c r="G42" s="40"/>
      <c r="H42" s="18"/>
      <c r="I42" s="19"/>
      <c r="J42" s="19"/>
      <c r="N42" s="1"/>
    </row>
    <row r="43" spans="1:14" s="2" customFormat="1" ht="18" customHeight="1" x14ac:dyDescent="0.25">
      <c r="A43" s="20"/>
      <c r="B43" s="12" t="s">
        <v>100</v>
      </c>
      <c r="C43" s="10"/>
      <c r="D43" s="10"/>
      <c r="E43" s="40"/>
      <c r="F43" s="57"/>
      <c r="G43" s="40"/>
      <c r="H43" s="18"/>
      <c r="I43" s="19"/>
      <c r="J43" s="19"/>
      <c r="N43" s="1"/>
    </row>
    <row r="44" spans="1:14" s="2" customFormat="1" ht="18" customHeight="1" x14ac:dyDescent="0.25">
      <c r="A44" s="20"/>
      <c r="B44" s="12" t="s">
        <v>79</v>
      </c>
      <c r="C44" s="10"/>
      <c r="D44" s="10"/>
      <c r="E44" s="40"/>
      <c r="F44" s="57"/>
      <c r="G44" s="40"/>
      <c r="H44" s="18"/>
      <c r="I44" s="19"/>
      <c r="J44" s="19"/>
      <c r="N44" s="1"/>
    </row>
    <row r="45" spans="1:14" s="2" customFormat="1" ht="18" customHeight="1" x14ac:dyDescent="0.25">
      <c r="A45" s="20" t="s">
        <v>58</v>
      </c>
      <c r="B45" s="4" t="s">
        <v>103</v>
      </c>
      <c r="C45" s="10" t="s">
        <v>21</v>
      </c>
      <c r="D45" s="10">
        <v>1</v>
      </c>
      <c r="E45" s="58"/>
      <c r="F45" s="57"/>
      <c r="G45" s="40">
        <f t="shared" si="0"/>
        <v>0</v>
      </c>
      <c r="H45" s="18"/>
      <c r="I45" s="19"/>
      <c r="J45" s="19"/>
      <c r="N45" s="1"/>
    </row>
    <row r="46" spans="1:14" s="2" customFormat="1" ht="18" customHeight="1" x14ac:dyDescent="0.25">
      <c r="A46" s="20" t="s">
        <v>59</v>
      </c>
      <c r="B46" s="4" t="s">
        <v>102</v>
      </c>
      <c r="C46" s="10" t="s">
        <v>21</v>
      </c>
      <c r="D46" s="10">
        <v>1</v>
      </c>
      <c r="E46" s="58"/>
      <c r="F46" s="57"/>
      <c r="G46" s="40">
        <f t="shared" si="0"/>
        <v>0</v>
      </c>
      <c r="H46" s="18"/>
      <c r="I46" s="19"/>
      <c r="J46" s="19"/>
      <c r="N46" s="1"/>
    </row>
    <row r="47" spans="1:14" s="2" customFormat="1" ht="18" customHeight="1" x14ac:dyDescent="0.25">
      <c r="A47" s="20" t="s">
        <v>60</v>
      </c>
      <c r="B47" s="4" t="s">
        <v>101</v>
      </c>
      <c r="C47" s="10" t="s">
        <v>0</v>
      </c>
      <c r="D47" s="10">
        <v>1</v>
      </c>
      <c r="E47" s="58"/>
      <c r="F47" s="57"/>
      <c r="G47" s="40">
        <f t="shared" si="0"/>
        <v>0</v>
      </c>
      <c r="H47" s="18"/>
      <c r="I47" s="19"/>
      <c r="J47" s="19"/>
      <c r="N47" s="1"/>
    </row>
    <row r="48" spans="1:14" s="2" customFormat="1" ht="18" customHeight="1" x14ac:dyDescent="0.25">
      <c r="A48" s="20" t="s">
        <v>61</v>
      </c>
      <c r="B48" s="4" t="s">
        <v>87</v>
      </c>
      <c r="C48" s="10" t="s">
        <v>21</v>
      </c>
      <c r="D48" s="10">
        <v>2</v>
      </c>
      <c r="E48" s="58"/>
      <c r="F48" s="57"/>
      <c r="G48" s="40">
        <f t="shared" si="0"/>
        <v>0</v>
      </c>
      <c r="H48" s="18"/>
      <c r="I48" s="19"/>
      <c r="J48" s="19"/>
      <c r="N48" s="1"/>
    </row>
    <row r="49" spans="1:14" s="2" customFormat="1" ht="18" customHeight="1" x14ac:dyDescent="0.25">
      <c r="A49" s="20"/>
      <c r="B49" s="12" t="s">
        <v>26</v>
      </c>
      <c r="C49" s="10"/>
      <c r="D49" s="10"/>
      <c r="E49" s="40"/>
      <c r="F49" s="57"/>
      <c r="G49" s="40"/>
      <c r="H49" s="18"/>
      <c r="I49" s="19"/>
      <c r="J49" s="19"/>
      <c r="N49" s="1"/>
    </row>
    <row r="50" spans="1:14" s="2" customFormat="1" ht="18" customHeight="1" x14ac:dyDescent="0.25">
      <c r="A50" s="20" t="s">
        <v>62</v>
      </c>
      <c r="B50" s="4" t="s">
        <v>11</v>
      </c>
      <c r="C50" s="10" t="s">
        <v>0</v>
      </c>
      <c r="D50" s="10">
        <v>1</v>
      </c>
      <c r="E50" s="40">
        <v>0</v>
      </c>
      <c r="F50" s="57"/>
      <c r="G50" s="40">
        <f t="shared" si="0"/>
        <v>0</v>
      </c>
      <c r="H50" s="18"/>
      <c r="I50" s="19"/>
      <c r="J50" s="19"/>
      <c r="N50" s="1"/>
    </row>
    <row r="51" spans="1:14" s="2" customFormat="1" ht="18" customHeight="1" x14ac:dyDescent="0.25">
      <c r="A51" s="20" t="s">
        <v>63</v>
      </c>
      <c r="B51" s="4" t="s">
        <v>75</v>
      </c>
      <c r="C51" s="10" t="s">
        <v>0</v>
      </c>
      <c r="D51" s="10">
        <v>1</v>
      </c>
      <c r="E51" s="40">
        <v>0</v>
      </c>
      <c r="F51" s="57"/>
      <c r="G51" s="40">
        <f t="shared" si="0"/>
        <v>0</v>
      </c>
      <c r="H51" s="18"/>
      <c r="I51" s="19"/>
      <c r="J51" s="19"/>
      <c r="N51" s="1"/>
    </row>
    <row r="52" spans="1:14" s="2" customFormat="1" ht="18" customHeight="1" x14ac:dyDescent="0.25">
      <c r="A52" s="20" t="s">
        <v>64</v>
      </c>
      <c r="B52" s="4" t="s">
        <v>13</v>
      </c>
      <c r="C52" s="10" t="s">
        <v>0</v>
      </c>
      <c r="D52" s="10">
        <v>2</v>
      </c>
      <c r="E52" s="40">
        <v>0</v>
      </c>
      <c r="F52" s="57"/>
      <c r="G52" s="40">
        <f t="shared" si="0"/>
        <v>0</v>
      </c>
      <c r="H52" s="18"/>
      <c r="I52" s="19"/>
      <c r="J52" s="19"/>
      <c r="N52" s="1"/>
    </row>
    <row r="53" spans="1:14" s="2" customFormat="1" ht="18" customHeight="1" x14ac:dyDescent="0.25">
      <c r="A53" s="20"/>
      <c r="B53" s="12" t="s">
        <v>10</v>
      </c>
      <c r="C53" s="10"/>
      <c r="D53" s="10"/>
      <c r="E53" s="40"/>
      <c r="F53" s="57"/>
      <c r="G53" s="40"/>
      <c r="H53" s="18"/>
      <c r="I53" s="19"/>
      <c r="J53" s="19"/>
      <c r="N53" s="1"/>
    </row>
    <row r="54" spans="1:14" s="2" customFormat="1" ht="18" customHeight="1" x14ac:dyDescent="0.25">
      <c r="A54" s="20"/>
      <c r="B54" s="12" t="s">
        <v>79</v>
      </c>
      <c r="C54" s="10"/>
      <c r="D54" s="10"/>
      <c r="E54" s="40"/>
      <c r="F54" s="57"/>
      <c r="G54" s="40"/>
      <c r="H54" s="18"/>
      <c r="I54" s="19"/>
      <c r="J54" s="19"/>
      <c r="N54" s="1"/>
    </row>
    <row r="55" spans="1:14" s="2" customFormat="1" ht="18" customHeight="1" x14ac:dyDescent="0.25">
      <c r="A55" s="20" t="s">
        <v>65</v>
      </c>
      <c r="B55" s="4" t="s">
        <v>165</v>
      </c>
      <c r="C55" s="10" t="s">
        <v>0</v>
      </c>
      <c r="D55" s="10">
        <v>2</v>
      </c>
      <c r="E55" s="58"/>
      <c r="F55" s="57"/>
      <c r="G55" s="40">
        <f t="shared" si="0"/>
        <v>0</v>
      </c>
      <c r="H55" s="18"/>
      <c r="I55" s="19"/>
      <c r="J55" s="19"/>
      <c r="N55" s="1"/>
    </row>
    <row r="56" spans="1:14" s="2" customFormat="1" ht="18" customHeight="1" x14ac:dyDescent="0.25">
      <c r="A56" s="20" t="s">
        <v>66</v>
      </c>
      <c r="B56" s="4" t="s">
        <v>74</v>
      </c>
      <c r="C56" s="10" t="s">
        <v>21</v>
      </c>
      <c r="D56" s="10">
        <v>2</v>
      </c>
      <c r="E56" s="58"/>
      <c r="F56" s="57"/>
      <c r="G56" s="40">
        <f t="shared" si="0"/>
        <v>0</v>
      </c>
      <c r="H56" s="18"/>
      <c r="I56" s="19"/>
      <c r="J56" s="19"/>
      <c r="N56" s="1"/>
    </row>
    <row r="57" spans="1:14" s="2" customFormat="1" ht="18" customHeight="1" x14ac:dyDescent="0.25">
      <c r="A57" s="20" t="s">
        <v>67</v>
      </c>
      <c r="B57" s="4" t="s">
        <v>77</v>
      </c>
      <c r="C57" s="10" t="s">
        <v>21</v>
      </c>
      <c r="D57" s="10">
        <v>1</v>
      </c>
      <c r="E57" s="58"/>
      <c r="F57" s="57"/>
      <c r="G57" s="40">
        <f t="shared" si="0"/>
        <v>0</v>
      </c>
      <c r="H57" s="18"/>
      <c r="I57" s="19"/>
      <c r="J57" s="19"/>
      <c r="N57" s="1"/>
    </row>
    <row r="58" spans="1:14" s="2" customFormat="1" ht="18" customHeight="1" x14ac:dyDescent="0.25">
      <c r="A58" s="20" t="s">
        <v>68</v>
      </c>
      <c r="B58" s="4" t="s">
        <v>162</v>
      </c>
      <c r="C58" s="10" t="s">
        <v>21</v>
      </c>
      <c r="D58" s="10">
        <v>1</v>
      </c>
      <c r="E58" s="58"/>
      <c r="F58" s="57"/>
      <c r="G58" s="40">
        <f t="shared" si="0"/>
        <v>0</v>
      </c>
      <c r="H58" s="18"/>
      <c r="I58" s="19"/>
      <c r="J58" s="19"/>
      <c r="N58" s="1"/>
    </row>
    <row r="59" spans="1:14" s="2" customFormat="1" ht="18" customHeight="1" x14ac:dyDescent="0.25">
      <c r="A59" s="20" t="s">
        <v>69</v>
      </c>
      <c r="B59" s="4" t="s">
        <v>163</v>
      </c>
      <c r="C59" s="10" t="s">
        <v>21</v>
      </c>
      <c r="D59" s="10">
        <v>1</v>
      </c>
      <c r="E59" s="58"/>
      <c r="F59" s="57"/>
      <c r="G59" s="40">
        <f t="shared" si="0"/>
        <v>0</v>
      </c>
      <c r="H59" s="18"/>
      <c r="I59" s="19"/>
      <c r="J59" s="19"/>
      <c r="N59" s="1"/>
    </row>
    <row r="60" spans="1:14" s="2" customFormat="1" ht="18" customHeight="1" x14ac:dyDescent="0.25">
      <c r="A60" s="20" t="s">
        <v>70</v>
      </c>
      <c r="B60" s="4" t="s">
        <v>164</v>
      </c>
      <c r="C60" s="10" t="s">
        <v>21</v>
      </c>
      <c r="D60" s="10">
        <v>1</v>
      </c>
      <c r="E60" s="58"/>
      <c r="F60" s="57"/>
      <c r="G60" s="40">
        <f t="shared" si="0"/>
        <v>0</v>
      </c>
      <c r="H60" s="18"/>
      <c r="I60" s="19"/>
      <c r="J60" s="19"/>
      <c r="N60" s="1"/>
    </row>
    <row r="61" spans="1:14" s="2" customFormat="1" ht="18" customHeight="1" x14ac:dyDescent="0.25">
      <c r="A61" s="20" t="s">
        <v>104</v>
      </c>
      <c r="B61" s="4" t="s">
        <v>78</v>
      </c>
      <c r="C61" s="10" t="s">
        <v>21</v>
      </c>
      <c r="D61" s="10">
        <v>1</v>
      </c>
      <c r="E61" s="58"/>
      <c r="F61" s="57"/>
      <c r="G61" s="40">
        <f t="shared" si="0"/>
        <v>0</v>
      </c>
      <c r="H61" s="18"/>
      <c r="I61" s="19"/>
      <c r="J61" s="19"/>
      <c r="N61" s="1"/>
    </row>
    <row r="62" spans="1:14" s="2" customFormat="1" ht="18" customHeight="1" x14ac:dyDescent="0.25">
      <c r="A62" s="20"/>
      <c r="B62" s="12" t="s">
        <v>26</v>
      </c>
      <c r="C62" s="10"/>
      <c r="D62" s="10"/>
      <c r="E62" s="40"/>
      <c r="F62" s="57"/>
      <c r="G62" s="40"/>
      <c r="H62" s="18"/>
      <c r="I62" s="19"/>
      <c r="J62" s="19"/>
      <c r="N62" s="1"/>
    </row>
    <row r="63" spans="1:14" s="2" customFormat="1" ht="18" customHeight="1" x14ac:dyDescent="0.25">
      <c r="A63" s="20" t="s">
        <v>105</v>
      </c>
      <c r="B63" s="4" t="s">
        <v>73</v>
      </c>
      <c r="C63" s="10" t="s">
        <v>0</v>
      </c>
      <c r="D63" s="10">
        <v>2</v>
      </c>
      <c r="E63" s="40">
        <v>0</v>
      </c>
      <c r="F63" s="57"/>
      <c r="G63" s="40">
        <f t="shared" si="0"/>
        <v>0</v>
      </c>
      <c r="H63" s="18"/>
      <c r="I63" s="19"/>
      <c r="J63" s="19"/>
      <c r="N63" s="1"/>
    </row>
    <row r="64" spans="1:14" s="2" customFormat="1" ht="18" customHeight="1" x14ac:dyDescent="0.25">
      <c r="A64" s="20" t="s">
        <v>127</v>
      </c>
      <c r="B64" s="39" t="s">
        <v>166</v>
      </c>
      <c r="C64" s="10" t="s">
        <v>0</v>
      </c>
      <c r="D64" s="10">
        <v>2</v>
      </c>
      <c r="E64" s="40">
        <v>0</v>
      </c>
      <c r="F64" s="57"/>
      <c r="G64" s="40">
        <f t="shared" ref="G64:G94" si="4">D64*(E64+F64)</f>
        <v>0</v>
      </c>
      <c r="H64" s="18"/>
      <c r="I64" s="19"/>
      <c r="J64" s="19"/>
      <c r="N64" s="1"/>
    </row>
    <row r="65" spans="1:14" s="2" customFormat="1" ht="18" customHeight="1" x14ac:dyDescent="0.25">
      <c r="A65" s="20" t="s">
        <v>106</v>
      </c>
      <c r="B65" s="4" t="s">
        <v>76</v>
      </c>
      <c r="C65" s="10" t="s">
        <v>0</v>
      </c>
      <c r="D65" s="10">
        <v>1</v>
      </c>
      <c r="E65" s="40">
        <v>0</v>
      </c>
      <c r="F65" s="57"/>
      <c r="G65" s="40">
        <f t="shared" si="4"/>
        <v>0</v>
      </c>
      <c r="H65" s="18"/>
      <c r="I65" s="19"/>
      <c r="J65" s="19"/>
      <c r="N65" s="1"/>
    </row>
    <row r="66" spans="1:14" s="2" customFormat="1" ht="18" customHeight="1" x14ac:dyDescent="0.25">
      <c r="A66" s="20" t="s">
        <v>107</v>
      </c>
      <c r="B66" s="4" t="s">
        <v>75</v>
      </c>
      <c r="C66" s="10" t="s">
        <v>0</v>
      </c>
      <c r="D66" s="10">
        <v>1</v>
      </c>
      <c r="E66" s="40">
        <v>0</v>
      </c>
      <c r="F66" s="57"/>
      <c r="G66" s="40">
        <f t="shared" si="4"/>
        <v>0</v>
      </c>
      <c r="H66" s="18"/>
      <c r="I66" s="19"/>
      <c r="J66" s="19"/>
      <c r="N66" s="1"/>
    </row>
    <row r="67" spans="1:14" s="2" customFormat="1" ht="18" customHeight="1" x14ac:dyDescent="0.25">
      <c r="A67" s="20" t="s">
        <v>108</v>
      </c>
      <c r="B67" s="4" t="s">
        <v>11</v>
      </c>
      <c r="C67" s="10" t="s">
        <v>0</v>
      </c>
      <c r="D67" s="10">
        <v>1</v>
      </c>
      <c r="E67" s="40">
        <v>0</v>
      </c>
      <c r="F67" s="57"/>
      <c r="G67" s="40">
        <f t="shared" si="4"/>
        <v>0</v>
      </c>
      <c r="H67" s="18"/>
      <c r="I67" s="19"/>
      <c r="J67" s="19"/>
      <c r="N67" s="1"/>
    </row>
    <row r="68" spans="1:14" s="2" customFormat="1" ht="18" customHeight="1" x14ac:dyDescent="0.25">
      <c r="A68" s="52" t="s">
        <v>71</v>
      </c>
      <c r="B68" s="12" t="s">
        <v>40</v>
      </c>
      <c r="C68" s="10"/>
      <c r="D68" s="10"/>
      <c r="E68" s="40"/>
      <c r="F68" s="57"/>
      <c r="G68" s="40"/>
      <c r="H68" s="18"/>
      <c r="I68" s="19"/>
      <c r="J68" s="19"/>
      <c r="N68" s="1"/>
    </row>
    <row r="69" spans="1:14" s="2" customFormat="1" ht="18" customHeight="1" x14ac:dyDescent="0.25">
      <c r="A69" s="20" t="s">
        <v>72</v>
      </c>
      <c r="B69" s="4" t="s">
        <v>125</v>
      </c>
      <c r="C69" s="10" t="s">
        <v>36</v>
      </c>
      <c r="D69" s="10">
        <v>0</v>
      </c>
      <c r="E69" s="40">
        <v>0</v>
      </c>
      <c r="F69" s="57"/>
      <c r="G69" s="40">
        <f t="shared" si="4"/>
        <v>0</v>
      </c>
      <c r="H69" s="18"/>
      <c r="I69" s="19"/>
      <c r="J69" s="19"/>
      <c r="N69" s="1"/>
    </row>
    <row r="70" spans="1:14" s="2" customFormat="1" ht="18" customHeight="1" x14ac:dyDescent="0.25">
      <c r="A70" s="51">
        <v>5</v>
      </c>
      <c r="B70" s="12" t="s">
        <v>14</v>
      </c>
      <c r="C70" s="10"/>
      <c r="D70" s="10"/>
      <c r="E70" s="40"/>
      <c r="F70" s="57"/>
      <c r="G70" s="40"/>
      <c r="H70" s="18"/>
      <c r="I70" s="19"/>
      <c r="J70" s="19"/>
      <c r="N70" s="1"/>
    </row>
    <row r="71" spans="1:14" s="2" customFormat="1" ht="18" customHeight="1" x14ac:dyDescent="0.25">
      <c r="A71" s="10"/>
      <c r="B71" s="12" t="s">
        <v>79</v>
      </c>
      <c r="C71" s="10"/>
      <c r="D71" s="10"/>
      <c r="E71" s="40"/>
      <c r="F71" s="57"/>
      <c r="G71" s="40"/>
      <c r="H71" s="18"/>
      <c r="I71" s="19"/>
      <c r="J71" s="19"/>
      <c r="N71" s="1"/>
    </row>
    <row r="72" spans="1:14" s="2" customFormat="1" ht="18" customHeight="1" x14ac:dyDescent="0.25">
      <c r="A72" s="20" t="s">
        <v>186</v>
      </c>
      <c r="B72" s="4" t="s">
        <v>110</v>
      </c>
      <c r="C72" s="10" t="s">
        <v>21</v>
      </c>
      <c r="D72" s="10">
        <v>1</v>
      </c>
      <c r="E72" s="58"/>
      <c r="F72" s="57"/>
      <c r="G72" s="40">
        <f t="shared" si="4"/>
        <v>0</v>
      </c>
      <c r="H72" s="18"/>
      <c r="I72" s="19"/>
      <c r="J72" s="19"/>
      <c r="N72" s="1"/>
    </row>
    <row r="73" spans="1:14" s="2" customFormat="1" ht="18" customHeight="1" x14ac:dyDescent="0.25">
      <c r="A73" s="20" t="s">
        <v>187</v>
      </c>
      <c r="B73" s="4" t="s">
        <v>109</v>
      </c>
      <c r="C73" s="10" t="s">
        <v>21</v>
      </c>
      <c r="D73" s="10">
        <v>1</v>
      </c>
      <c r="E73" s="58"/>
      <c r="F73" s="57"/>
      <c r="G73" s="40">
        <f t="shared" si="4"/>
        <v>0</v>
      </c>
      <c r="H73" s="18"/>
      <c r="I73" s="19"/>
      <c r="J73" s="19"/>
      <c r="N73" s="1"/>
    </row>
    <row r="74" spans="1:14" s="2" customFormat="1" ht="18" customHeight="1" x14ac:dyDescent="0.25">
      <c r="A74" s="10"/>
      <c r="B74" s="12" t="s">
        <v>26</v>
      </c>
      <c r="C74" s="10"/>
      <c r="D74" s="10"/>
      <c r="E74" s="40"/>
      <c r="F74" s="57"/>
      <c r="G74" s="40"/>
      <c r="H74" s="18"/>
      <c r="I74" s="19"/>
      <c r="J74" s="19"/>
      <c r="N74" s="1"/>
    </row>
    <row r="75" spans="1:14" s="2" customFormat="1" ht="18" customHeight="1" x14ac:dyDescent="0.25">
      <c r="A75" s="20" t="s">
        <v>188</v>
      </c>
      <c r="B75" s="4" t="s">
        <v>41</v>
      </c>
      <c r="C75" s="10" t="s">
        <v>0</v>
      </c>
      <c r="D75" s="10">
        <v>2</v>
      </c>
      <c r="E75" s="40">
        <v>0</v>
      </c>
      <c r="F75" s="57"/>
      <c r="G75" s="40">
        <f t="shared" si="4"/>
        <v>0</v>
      </c>
      <c r="H75" s="18"/>
      <c r="I75" s="19"/>
      <c r="J75" s="19"/>
      <c r="N75" s="1"/>
    </row>
    <row r="76" spans="1:14" s="2" customFormat="1" ht="18" customHeight="1" x14ac:dyDescent="0.25">
      <c r="A76" s="51">
        <v>6</v>
      </c>
      <c r="B76" s="12" t="s">
        <v>120</v>
      </c>
      <c r="C76" s="10"/>
      <c r="D76" s="10"/>
      <c r="E76" s="40"/>
      <c r="F76" s="57"/>
      <c r="G76" s="40"/>
      <c r="H76" s="18"/>
      <c r="I76" s="19"/>
      <c r="J76" s="19"/>
      <c r="N76" s="1"/>
    </row>
    <row r="77" spans="1:14" s="2" customFormat="1" ht="18" customHeight="1" x14ac:dyDescent="0.25">
      <c r="A77" s="20" t="s">
        <v>189</v>
      </c>
      <c r="B77" s="4" t="s">
        <v>168</v>
      </c>
      <c r="C77" s="10" t="s">
        <v>0</v>
      </c>
      <c r="D77" s="10">
        <v>1</v>
      </c>
      <c r="E77" s="58"/>
      <c r="F77" s="57"/>
      <c r="G77" s="40">
        <f t="shared" si="4"/>
        <v>0</v>
      </c>
      <c r="H77" s="18"/>
      <c r="I77" s="19"/>
      <c r="J77" s="19"/>
      <c r="N77" s="1"/>
    </row>
    <row r="78" spans="1:14" s="2" customFormat="1" ht="18" customHeight="1" x14ac:dyDescent="0.25">
      <c r="A78" s="20" t="s">
        <v>190</v>
      </c>
      <c r="B78" s="4" t="s">
        <v>126</v>
      </c>
      <c r="C78" s="10" t="s">
        <v>21</v>
      </c>
      <c r="D78" s="10">
        <v>9</v>
      </c>
      <c r="E78" s="58"/>
      <c r="F78" s="57"/>
      <c r="G78" s="40">
        <f t="shared" si="4"/>
        <v>0</v>
      </c>
      <c r="H78" s="18"/>
      <c r="I78" s="19"/>
      <c r="J78" s="19"/>
      <c r="N78" s="1"/>
    </row>
    <row r="79" spans="1:14" s="2" customFormat="1" ht="18" customHeight="1" x14ac:dyDescent="0.25">
      <c r="A79" s="20" t="s">
        <v>191</v>
      </c>
      <c r="B79" s="4" t="s">
        <v>116</v>
      </c>
      <c r="C79" s="10" t="s">
        <v>0</v>
      </c>
      <c r="D79" s="10">
        <v>1</v>
      </c>
      <c r="E79" s="58"/>
      <c r="F79" s="58"/>
      <c r="G79" s="40">
        <f t="shared" si="4"/>
        <v>0</v>
      </c>
      <c r="H79" s="41"/>
      <c r="I79" s="19"/>
      <c r="J79" s="19"/>
      <c r="L79" s="19"/>
      <c r="M79" s="19"/>
      <c r="N79" s="1"/>
    </row>
    <row r="80" spans="1:14" s="2" customFormat="1" ht="18" customHeight="1" x14ac:dyDescent="0.25">
      <c r="A80" s="20" t="s">
        <v>192</v>
      </c>
      <c r="B80" s="4" t="s">
        <v>121</v>
      </c>
      <c r="C80" s="10" t="s">
        <v>0</v>
      </c>
      <c r="D80" s="10">
        <v>20</v>
      </c>
      <c r="E80" s="58"/>
      <c r="F80" s="58"/>
      <c r="G80" s="40">
        <f t="shared" si="4"/>
        <v>0</v>
      </c>
      <c r="H80" s="41"/>
      <c r="I80" s="19"/>
      <c r="J80" s="19"/>
      <c r="L80" s="19"/>
      <c r="M80" s="19"/>
      <c r="N80" s="1"/>
    </row>
    <row r="81" spans="1:14" s="2" customFormat="1" ht="18" customHeight="1" x14ac:dyDescent="0.25">
      <c r="A81" s="20" t="s">
        <v>193</v>
      </c>
      <c r="B81" s="4" t="s">
        <v>141</v>
      </c>
      <c r="C81" s="10" t="s">
        <v>36</v>
      </c>
      <c r="D81" s="10">
        <v>26</v>
      </c>
      <c r="E81" s="58"/>
      <c r="F81" s="58"/>
      <c r="G81" s="40">
        <f t="shared" si="4"/>
        <v>0</v>
      </c>
      <c r="H81" s="41"/>
      <c r="I81" s="19"/>
      <c r="J81" s="19"/>
      <c r="L81" s="19"/>
      <c r="M81" s="19"/>
      <c r="N81" s="1"/>
    </row>
    <row r="82" spans="1:14" s="2" customFormat="1" ht="18" customHeight="1" x14ac:dyDescent="0.25">
      <c r="A82" s="20" t="s">
        <v>194</v>
      </c>
      <c r="B82" s="4" t="s">
        <v>172</v>
      </c>
      <c r="C82" s="10" t="s">
        <v>0</v>
      </c>
      <c r="D82" s="10">
        <v>1</v>
      </c>
      <c r="E82" s="58"/>
      <c r="F82" s="58"/>
      <c r="G82" s="40">
        <f t="shared" si="4"/>
        <v>0</v>
      </c>
      <c r="H82" s="41"/>
      <c r="I82" s="19"/>
      <c r="J82" s="19"/>
      <c r="L82" s="19"/>
      <c r="M82" s="19"/>
      <c r="N82" s="1"/>
    </row>
    <row r="83" spans="1:14" s="2" customFormat="1" ht="18" customHeight="1" x14ac:dyDescent="0.25">
      <c r="A83" s="20" t="s">
        <v>195</v>
      </c>
      <c r="B83" s="4" t="s">
        <v>173</v>
      </c>
      <c r="C83" s="10" t="s">
        <v>0</v>
      </c>
      <c r="D83" s="10">
        <v>1</v>
      </c>
      <c r="E83" s="58"/>
      <c r="F83" s="58"/>
      <c r="G83" s="40">
        <f t="shared" si="4"/>
        <v>0</v>
      </c>
      <c r="H83" s="41"/>
      <c r="I83" s="19"/>
      <c r="J83" s="19"/>
      <c r="L83" s="19"/>
      <c r="M83" s="19"/>
      <c r="N83" s="1"/>
    </row>
    <row r="84" spans="1:14" s="2" customFormat="1" ht="18" customHeight="1" x14ac:dyDescent="0.25">
      <c r="A84" s="20" t="s">
        <v>196</v>
      </c>
      <c r="B84" s="4" t="s">
        <v>174</v>
      </c>
      <c r="C84" s="10" t="s">
        <v>0</v>
      </c>
      <c r="D84" s="10">
        <v>1</v>
      </c>
      <c r="E84" s="58"/>
      <c r="F84" s="58"/>
      <c r="G84" s="40">
        <f t="shared" si="4"/>
        <v>0</v>
      </c>
      <c r="H84" s="41"/>
      <c r="I84" s="19"/>
      <c r="J84" s="19"/>
      <c r="L84" s="19"/>
      <c r="M84" s="19"/>
      <c r="N84" s="1"/>
    </row>
    <row r="85" spans="1:14" s="2" customFormat="1" ht="18" customHeight="1" x14ac:dyDescent="0.25">
      <c r="A85" s="20" t="s">
        <v>197</v>
      </c>
      <c r="B85" s="4" t="s">
        <v>175</v>
      </c>
      <c r="C85" s="10" t="s">
        <v>0</v>
      </c>
      <c r="D85" s="10">
        <v>1</v>
      </c>
      <c r="E85" s="58"/>
      <c r="F85" s="58"/>
      <c r="G85" s="40">
        <f t="shared" si="4"/>
        <v>0</v>
      </c>
      <c r="H85" s="41"/>
      <c r="I85" s="19"/>
      <c r="J85" s="19"/>
      <c r="L85" s="19"/>
      <c r="M85" s="19"/>
      <c r="N85" s="1"/>
    </row>
    <row r="86" spans="1:14" s="2" customFormat="1" ht="18" customHeight="1" x14ac:dyDescent="0.25">
      <c r="A86" s="20" t="s">
        <v>198</v>
      </c>
      <c r="B86" s="4" t="s">
        <v>176</v>
      </c>
      <c r="C86" s="10" t="s">
        <v>0</v>
      </c>
      <c r="D86" s="10">
        <v>1</v>
      </c>
      <c r="E86" s="58"/>
      <c r="F86" s="58"/>
      <c r="G86" s="40">
        <f t="shared" ref="G86" si="5">D86*(E86+F86)</f>
        <v>0</v>
      </c>
      <c r="H86" s="41"/>
      <c r="I86" s="19"/>
      <c r="J86" s="19"/>
      <c r="L86" s="19"/>
      <c r="M86" s="19"/>
      <c r="N86" s="1"/>
    </row>
    <row r="87" spans="1:14" s="2" customFormat="1" ht="18" customHeight="1" x14ac:dyDescent="0.25">
      <c r="A87" s="20" t="s">
        <v>199</v>
      </c>
      <c r="B87" s="4" t="s">
        <v>177</v>
      </c>
      <c r="C87" s="10" t="s">
        <v>0</v>
      </c>
      <c r="D87" s="10">
        <v>1</v>
      </c>
      <c r="E87" s="58"/>
      <c r="F87" s="58"/>
      <c r="G87" s="40">
        <f t="shared" si="4"/>
        <v>0</v>
      </c>
      <c r="H87" s="41"/>
      <c r="I87" s="19"/>
      <c r="J87" s="19"/>
      <c r="L87" s="19"/>
      <c r="M87" s="19"/>
      <c r="N87" s="1"/>
    </row>
    <row r="88" spans="1:14" s="2" customFormat="1" ht="18" customHeight="1" x14ac:dyDescent="0.25">
      <c r="A88" s="20" t="s">
        <v>200</v>
      </c>
      <c r="B88" s="4" t="s">
        <v>169</v>
      </c>
      <c r="C88" s="10" t="s">
        <v>0</v>
      </c>
      <c r="D88" s="10">
        <v>1</v>
      </c>
      <c r="E88" s="58"/>
      <c r="F88" s="58"/>
      <c r="G88" s="40">
        <f t="shared" si="4"/>
        <v>0</v>
      </c>
      <c r="H88" s="41"/>
      <c r="I88" s="19"/>
      <c r="J88" s="19"/>
      <c r="L88" s="19"/>
      <c r="M88" s="19"/>
      <c r="N88" s="1"/>
    </row>
    <row r="89" spans="1:14" s="2" customFormat="1" ht="18" customHeight="1" x14ac:dyDescent="0.25">
      <c r="A89" s="20" t="s">
        <v>128</v>
      </c>
      <c r="B89" s="4" t="s">
        <v>170</v>
      </c>
      <c r="C89" s="10" t="s">
        <v>0</v>
      </c>
      <c r="D89" s="10">
        <v>1</v>
      </c>
      <c r="E89" s="58"/>
      <c r="F89" s="58"/>
      <c r="G89" s="40">
        <f t="shared" si="4"/>
        <v>0</v>
      </c>
      <c r="H89" s="41"/>
      <c r="I89" s="19"/>
      <c r="J89" s="19"/>
      <c r="L89" s="19"/>
      <c r="M89" s="19"/>
      <c r="N89" s="1"/>
    </row>
    <row r="90" spans="1:14" s="2" customFormat="1" ht="18" customHeight="1" x14ac:dyDescent="0.25">
      <c r="A90" s="20" t="s">
        <v>129</v>
      </c>
      <c r="B90" s="4" t="s">
        <v>136</v>
      </c>
      <c r="C90" s="10" t="s">
        <v>0</v>
      </c>
      <c r="D90" s="10">
        <v>1</v>
      </c>
      <c r="E90" s="58"/>
      <c r="F90" s="58"/>
      <c r="G90" s="40">
        <f t="shared" ref="G90" si="6">D90*(E90+F90)</f>
        <v>0</v>
      </c>
      <c r="H90" s="41"/>
      <c r="I90" s="19"/>
      <c r="J90" s="19"/>
      <c r="L90" s="19"/>
      <c r="M90" s="19"/>
      <c r="N90" s="1"/>
    </row>
    <row r="91" spans="1:14" s="2" customFormat="1" ht="18" customHeight="1" x14ac:dyDescent="0.25">
      <c r="A91" s="20" t="s">
        <v>130</v>
      </c>
      <c r="B91" s="4" t="s">
        <v>117</v>
      </c>
      <c r="C91" s="10" t="s">
        <v>0</v>
      </c>
      <c r="D91" s="10">
        <v>1</v>
      </c>
      <c r="E91" s="58"/>
      <c r="F91" s="58"/>
      <c r="G91" s="40">
        <f t="shared" si="4"/>
        <v>0</v>
      </c>
      <c r="H91" s="41"/>
      <c r="I91" s="19"/>
      <c r="J91" s="19"/>
      <c r="L91" s="19"/>
      <c r="M91" s="19"/>
      <c r="N91" s="1"/>
    </row>
    <row r="92" spans="1:14" s="2" customFormat="1" ht="18" customHeight="1" x14ac:dyDescent="0.25">
      <c r="A92" s="20" t="s">
        <v>142</v>
      </c>
      <c r="B92" s="4" t="s">
        <v>122</v>
      </c>
      <c r="C92" s="10" t="s">
        <v>0</v>
      </c>
      <c r="D92" s="10">
        <v>1</v>
      </c>
      <c r="E92" s="58"/>
      <c r="F92" s="58"/>
      <c r="G92" s="40">
        <f t="shared" si="4"/>
        <v>0</v>
      </c>
      <c r="H92" s="41"/>
      <c r="I92" s="19"/>
      <c r="J92" s="19"/>
      <c r="L92" s="19"/>
      <c r="M92" s="19"/>
      <c r="N92" s="1"/>
    </row>
    <row r="93" spans="1:14" s="2" customFormat="1" ht="18" customHeight="1" x14ac:dyDescent="0.25">
      <c r="A93" s="20" t="s">
        <v>149</v>
      </c>
      <c r="B93" s="4" t="s">
        <v>123</v>
      </c>
      <c r="C93" s="10" t="s">
        <v>0</v>
      </c>
      <c r="D93" s="10">
        <v>1</v>
      </c>
      <c r="E93" s="58"/>
      <c r="F93" s="58"/>
      <c r="G93" s="40">
        <f t="shared" si="4"/>
        <v>0</v>
      </c>
      <c r="H93" s="41"/>
      <c r="I93" s="19"/>
      <c r="J93" s="19"/>
      <c r="L93" s="19"/>
      <c r="M93" s="19"/>
      <c r="N93" s="1"/>
    </row>
    <row r="94" spans="1:14" s="2" customFormat="1" ht="18" customHeight="1" x14ac:dyDescent="0.25">
      <c r="A94" s="20" t="s">
        <v>167</v>
      </c>
      <c r="B94" s="4" t="s">
        <v>131</v>
      </c>
      <c r="C94" s="10" t="s">
        <v>132</v>
      </c>
      <c r="D94" s="10">
        <v>60</v>
      </c>
      <c r="E94" s="58"/>
      <c r="F94" s="58"/>
      <c r="G94" s="40">
        <f t="shared" si="4"/>
        <v>0</v>
      </c>
      <c r="H94" s="41"/>
      <c r="I94" s="19"/>
      <c r="J94" s="19"/>
      <c r="L94" s="19"/>
      <c r="M94" s="19"/>
      <c r="N94" s="1"/>
    </row>
    <row r="95" spans="1:14" s="2" customFormat="1" ht="18" customHeight="1" thickBot="1" x14ac:dyDescent="0.3">
      <c r="A95" s="20" t="s">
        <v>178</v>
      </c>
      <c r="B95" s="4" t="s">
        <v>179</v>
      </c>
      <c r="C95" s="10"/>
      <c r="D95" s="10"/>
      <c r="E95" s="59"/>
      <c r="F95" s="58"/>
      <c r="G95" s="16">
        <v>100000</v>
      </c>
      <c r="H95" s="41"/>
      <c r="I95" s="19"/>
      <c r="J95" s="19"/>
      <c r="L95" s="19"/>
      <c r="M95" s="19"/>
      <c r="N95" s="1"/>
    </row>
    <row r="96" spans="1:14" s="2" customFormat="1" ht="18" customHeight="1" thickBot="1" x14ac:dyDescent="0.3">
      <c r="A96" s="42"/>
      <c r="B96" s="33" t="s">
        <v>152</v>
      </c>
      <c r="C96" s="26"/>
      <c r="D96" s="43"/>
      <c r="E96" s="44"/>
      <c r="F96" s="45"/>
      <c r="G96" s="55">
        <f>SUM(G4:G95)</f>
        <v>100000</v>
      </c>
      <c r="H96" s="46"/>
      <c r="I96" s="19"/>
      <c r="J96" s="19"/>
      <c r="L96" s="19"/>
      <c r="M96" s="19"/>
      <c r="N96" s="1"/>
    </row>
    <row r="97" spans="1:14" s="2" customFormat="1" ht="18" customHeight="1" x14ac:dyDescent="0.25">
      <c r="A97" s="1"/>
      <c r="B97" s="53"/>
      <c r="C97" s="1"/>
      <c r="E97" s="47"/>
      <c r="F97" s="46"/>
      <c r="G97" s="54"/>
      <c r="H97" s="46"/>
      <c r="I97" s="19"/>
      <c r="J97" s="19"/>
      <c r="L97" s="19"/>
      <c r="M97" s="19"/>
      <c r="N97" s="1"/>
    </row>
    <row r="98" spans="1:14" s="2" customFormat="1" ht="18" customHeight="1" x14ac:dyDescent="0.25">
      <c r="A98" s="1"/>
      <c r="B98" s="53" t="s">
        <v>133</v>
      </c>
      <c r="C98" s="1"/>
      <c r="E98" s="47"/>
      <c r="F98" s="18"/>
      <c r="G98" s="18"/>
      <c r="H98" s="46"/>
      <c r="I98" s="19"/>
      <c r="J98" s="19"/>
      <c r="L98" s="19"/>
      <c r="M98" s="19"/>
      <c r="N98" s="1"/>
    </row>
    <row r="99" spans="1:14" s="2" customFormat="1" ht="15" customHeight="1" x14ac:dyDescent="0.25">
      <c r="A99" s="1"/>
      <c r="B99" s="53" t="s">
        <v>134</v>
      </c>
      <c r="C99" s="1"/>
      <c r="E99" s="47"/>
      <c r="F99" s="18"/>
      <c r="G99" s="18"/>
      <c r="H99" s="46"/>
      <c r="I99" s="19"/>
      <c r="J99" s="19"/>
      <c r="L99" s="19"/>
      <c r="M99" s="19"/>
      <c r="N99" s="1"/>
    </row>
    <row r="100" spans="1:14" s="2" customFormat="1" ht="15" customHeight="1" x14ac:dyDescent="0.25">
      <c r="A100" s="1"/>
      <c r="B100" s="53" t="s">
        <v>135</v>
      </c>
      <c r="C100" s="1"/>
      <c r="E100" s="47"/>
      <c r="F100" s="18"/>
      <c r="G100" s="18"/>
      <c r="H100" s="46"/>
      <c r="I100" s="19"/>
      <c r="J100" s="19"/>
      <c r="L100" s="19"/>
      <c r="M100" s="19"/>
      <c r="N100" s="1"/>
    </row>
    <row r="101" spans="1:14" s="2" customFormat="1" ht="15" customHeight="1" x14ac:dyDescent="0.25">
      <c r="A101" s="1"/>
      <c r="B101" s="53" t="s">
        <v>150</v>
      </c>
      <c r="C101" s="1"/>
      <c r="E101" s="47"/>
      <c r="F101" s="18"/>
      <c r="G101" s="18"/>
      <c r="H101" s="46"/>
      <c r="I101" s="19"/>
      <c r="J101" s="19"/>
      <c r="L101" s="19"/>
      <c r="M101" s="19"/>
      <c r="N101" s="1"/>
    </row>
    <row r="102" spans="1:14" s="2" customFormat="1" ht="15" customHeight="1" x14ac:dyDescent="0.25">
      <c r="A102" s="1"/>
      <c r="B102" s="53" t="s">
        <v>143</v>
      </c>
      <c r="C102" s="1"/>
      <c r="E102" s="47"/>
      <c r="F102" s="18"/>
      <c r="G102" s="18"/>
      <c r="H102" s="46"/>
      <c r="I102" s="19"/>
      <c r="J102" s="19"/>
      <c r="L102" s="19"/>
      <c r="M102" s="19"/>
      <c r="N102" s="1"/>
    </row>
    <row r="103" spans="1:14" s="2" customFormat="1" ht="15" customHeight="1" x14ac:dyDescent="0.25">
      <c r="A103" s="1"/>
      <c r="B103" s="53" t="s">
        <v>144</v>
      </c>
      <c r="C103" s="1"/>
      <c r="E103" s="47"/>
      <c r="F103" s="18"/>
      <c r="G103" s="18"/>
      <c r="H103" s="46"/>
      <c r="I103" s="19"/>
      <c r="J103" s="19"/>
      <c r="L103" s="19"/>
      <c r="M103" s="19"/>
      <c r="N103" s="1"/>
    </row>
    <row r="104" spans="1:14" s="2" customFormat="1" ht="15" customHeight="1" x14ac:dyDescent="0.25">
      <c r="A104" s="1"/>
      <c r="B104" s="53" t="s">
        <v>145</v>
      </c>
      <c r="C104" s="1"/>
      <c r="E104" s="47"/>
      <c r="F104" s="18"/>
      <c r="G104" s="18"/>
      <c r="H104" s="46"/>
      <c r="I104" s="19"/>
      <c r="J104" s="19"/>
      <c r="L104" s="19"/>
      <c r="M104" s="19"/>
      <c r="N104" s="1"/>
    </row>
    <row r="105" spans="1:14" s="2" customFormat="1" ht="15" customHeight="1" x14ac:dyDescent="0.25">
      <c r="A105" s="1"/>
      <c r="B105" s="53" t="s">
        <v>140</v>
      </c>
      <c r="C105" s="1"/>
      <c r="E105" s="47"/>
      <c r="F105" s="18"/>
      <c r="G105" s="18"/>
      <c r="H105" s="46"/>
      <c r="I105" s="19"/>
      <c r="J105" s="19"/>
      <c r="L105" s="19"/>
      <c r="M105" s="19"/>
      <c r="N105" s="1"/>
    </row>
    <row r="106" spans="1:14" s="2" customFormat="1" ht="15" customHeight="1" x14ac:dyDescent="0.25">
      <c r="A106" s="1"/>
      <c r="B106" s="53"/>
      <c r="C106" s="1"/>
      <c r="E106" s="47"/>
      <c r="F106" s="18"/>
      <c r="G106" s="18"/>
      <c r="H106" s="46"/>
      <c r="I106" s="19"/>
      <c r="J106" s="19"/>
      <c r="L106" s="19"/>
      <c r="M106" s="19"/>
      <c r="N106" s="1"/>
    </row>
    <row r="107" spans="1:14" s="2" customFormat="1" ht="15" customHeight="1" x14ac:dyDescent="0.25">
      <c r="A107" s="1"/>
      <c r="B107" s="53" t="s">
        <v>146</v>
      </c>
      <c r="C107" s="1"/>
      <c r="E107" s="47"/>
      <c r="F107" s="18"/>
      <c r="G107" s="18"/>
      <c r="H107" s="46"/>
      <c r="I107" s="19"/>
      <c r="J107" s="19"/>
      <c r="L107" s="19"/>
      <c r="M107" s="19"/>
      <c r="N107" s="1"/>
    </row>
    <row r="108" spans="1:14" s="2" customFormat="1" ht="15" customHeight="1" x14ac:dyDescent="0.25">
      <c r="A108" s="1"/>
      <c r="B108" s="53" t="s">
        <v>147</v>
      </c>
      <c r="C108" s="1"/>
      <c r="E108" s="47"/>
      <c r="F108" s="18"/>
      <c r="G108" s="18"/>
      <c r="H108" s="46"/>
      <c r="I108" s="19"/>
      <c r="J108" s="19"/>
      <c r="L108" s="19"/>
      <c r="M108" s="19"/>
      <c r="N108" s="1"/>
    </row>
    <row r="109" spans="1:14" ht="15" customHeight="1" x14ac:dyDescent="0.15">
      <c r="B109" s="53" t="s">
        <v>148</v>
      </c>
    </row>
    <row r="110" spans="1:14" ht="15" customHeight="1" x14ac:dyDescent="0.15"/>
    <row r="112" spans="1:14" x14ac:dyDescent="0.15">
      <c r="B112" s="53"/>
    </row>
    <row r="113" spans="2:2" x14ac:dyDescent="0.15">
      <c r="B113" s="53"/>
    </row>
    <row r="114" spans="2:2" x14ac:dyDescent="0.15">
      <c r="B114" s="53"/>
    </row>
    <row r="115" spans="2:2" x14ac:dyDescent="0.15">
      <c r="B115" s="53"/>
    </row>
    <row r="116" spans="2:2" x14ac:dyDescent="0.15">
      <c r="B116" s="53"/>
    </row>
    <row r="117" spans="2:2" x14ac:dyDescent="0.15">
      <c r="B117" s="53"/>
    </row>
  </sheetData>
  <sheetProtection algorithmName="SHA-512" hashValue="PJWKdVPjlyyR0b+bGGfDNtYTOMr9/rIbtn174+xCV6GyCobJ8Z5jphNyODtylWk20+VSSaorfJowPTOPIktVwQ==" saltValue="Gs2Miqi0IakYAEV9Cb2Njw==" spinCount="100000" sheet="1" objects="1" scenarios="1"/>
  <mergeCells count="9">
    <mergeCell ref="I1:J1"/>
    <mergeCell ref="L1:M1"/>
    <mergeCell ref="A2:A3"/>
    <mergeCell ref="B2:B3"/>
    <mergeCell ref="C2:C3"/>
    <mergeCell ref="D2:D3"/>
    <mergeCell ref="E2:F2"/>
    <mergeCell ref="G2:G3"/>
    <mergeCell ref="A1:E1"/>
  </mergeCells>
  <phoneticPr fontId="10" type="noConversion"/>
  <printOptions horizontalCentered="1"/>
  <pageMargins left="0.78740157480314965" right="0.59055118110236227" top="0.78740157480314965" bottom="0.39370078740157483" header="0" footer="0"/>
  <pageSetup paperSize="8" scale="90" fitToHeight="0" orientation="portrait" r:id="rId1"/>
  <headerFooter>
    <oddFooter>Stránka &amp;P z &amp;N</oddFooter>
  </headerFooter>
  <ignoredErrors>
    <ignoredError sqref="A42 A68 A26" numberStoredAsText="1"/>
    <ignoredError sqref="A41 A89:A95 A60:A61 A63:A6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Zebín_demontáže</vt:lpstr>
      <vt:lpstr>Zebín_AK_19-06-2024</vt:lpstr>
      <vt:lpstr>'Zebín_AK_19-06-2024'!Oblast_tisku</vt:lpstr>
      <vt:lpstr>Zebín_demontáže!Oblast_tisku</vt:lpstr>
    </vt:vector>
  </TitlesOfParts>
  <Company>Ing. František Kujan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Kujan</dc:creator>
  <cp:lastModifiedBy>Ing. Markéta Zikudová</cp:lastModifiedBy>
  <cp:lastPrinted>2024-06-19T06:53:49Z</cp:lastPrinted>
  <dcterms:created xsi:type="dcterms:W3CDTF">2022-01-27T03:35:56Z</dcterms:created>
  <dcterms:modified xsi:type="dcterms:W3CDTF">2024-06-19T09:24:02Z</dcterms:modified>
</cp:coreProperties>
</file>